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PUESTA 2022\PROYECTO EGR2022 CUADERNILLO\"/>
    </mc:Choice>
  </mc:AlternateContent>
  <xr:revisionPtr revIDLastSave="0" documentId="13_ncr:1_{B7353ED7-C595-4DE1-A8E7-1643B7137596}" xr6:coauthVersionLast="36" xr6:coauthVersionMax="36" xr10:uidLastSave="{00000000-0000-0000-0000-000000000000}"/>
  <bookViews>
    <workbookView xWindow="120" yWindow="165" windowWidth="20370" windowHeight="6840" tabRatio="699" xr2:uid="{00000000-000D-0000-FFFF-FFFF00000000}"/>
  </bookViews>
  <sheets>
    <sheet name="PRESUPUESTO 2022 para articulo" sheetId="12" r:id="rId1"/>
  </sheets>
  <definedNames>
    <definedName name="_xlnm.Print_Area" localSheetId="0">'PRESUPUESTO 2022 para articulo'!$B$1:$C$185</definedName>
    <definedName name="_xlnm.Print_Titles" localSheetId="0">'PRESUPUESTO 2022 para articulo'!$3:$3</definedName>
  </definedNames>
  <calcPr calcId="191029"/>
</workbook>
</file>

<file path=xl/calcChain.xml><?xml version="1.0" encoding="utf-8"?>
<calcChain xmlns="http://schemas.openxmlformats.org/spreadsheetml/2006/main">
  <c r="C154" i="12" l="1"/>
  <c r="C183" i="12"/>
  <c r="C111" i="12"/>
  <c r="C91" i="12"/>
  <c r="C87" i="12" s="1"/>
  <c r="C54" i="12"/>
  <c r="C77" i="12"/>
  <c r="C65" i="12"/>
  <c r="C64" i="12" s="1"/>
  <c r="C58" i="12"/>
  <c r="C48" i="12" l="1"/>
  <c r="C40" i="12"/>
  <c r="C26" i="12"/>
  <c r="C9" i="12"/>
  <c r="C189" i="12"/>
  <c r="C182" i="12"/>
  <c r="C174" i="12"/>
  <c r="C150" i="12"/>
  <c r="C146" i="12"/>
  <c r="C135" i="12"/>
  <c r="C130" i="12"/>
  <c r="C120" i="12"/>
  <c r="C85" i="12"/>
  <c r="C80" i="12"/>
  <c r="C12" i="12"/>
  <c r="C6" i="12"/>
  <c r="C38" i="12" l="1"/>
  <c r="C17" i="12"/>
  <c r="C118" i="12"/>
  <c r="C102" i="12" l="1"/>
  <c r="C8" i="12"/>
  <c r="C4" i="12" s="1"/>
  <c r="C187" i="12"/>
  <c r="C109" i="12"/>
  <c r="C100" i="12" l="1"/>
  <c r="C181" i="12" s="1"/>
  <c r="C179" i="12" l="1"/>
  <c r="C184" i="12" l="1"/>
  <c r="C185" i="12" s="1"/>
  <c r="C188" i="12" s="1"/>
  <c r="C190" i="12" s="1"/>
</calcChain>
</file>

<file path=xl/sharedStrings.xml><?xml version="1.0" encoding="utf-8"?>
<sst xmlns="http://schemas.openxmlformats.org/spreadsheetml/2006/main" count="175" uniqueCount="168">
  <si>
    <t>IMPUESTOS</t>
  </si>
  <si>
    <t>IMPUESTOS SOBRE LOS INGRESOS</t>
  </si>
  <si>
    <t>SOBRE DIVERSIONES Y ESPECTÁCULOS PÚBLICOS</t>
  </si>
  <si>
    <t>IMPUESTOS SOBRE EL PATRIMONIO</t>
  </si>
  <si>
    <t>PREDIAL</t>
  </si>
  <si>
    <t>IMPUESTO DEL EJERCICIO</t>
  </si>
  <si>
    <t>IMPUESTO DE EJERCICIOS ANTERIORES</t>
  </si>
  <si>
    <t>IMPUESTOS SOBRE LA PRODUCCIÓN, EL CONSUMO Y LAS TRANSACCIONES</t>
  </si>
  <si>
    <t>SOBRE ACTIVIDADES COMERCIALES Y OFICIOS AMBULANTES</t>
  </si>
  <si>
    <t>SOBRE EJERCICIOS DE ACT. MERC., INDUST., AGRIC. Y GANADERAS</t>
  </si>
  <si>
    <t>SOBRE ANUNCIOS</t>
  </si>
  <si>
    <t>SOBRE TRASLADO DE DOMINIO DE BIENES INMUEBLES</t>
  </si>
  <si>
    <t>ACCESORIOS</t>
  </si>
  <si>
    <t>RECARGOS</t>
  </si>
  <si>
    <t>INDEMNIZACIÓN</t>
  </si>
  <si>
    <t>GASTOS DE EJECUCIÓN</t>
  </si>
  <si>
    <t>DERECHOS</t>
  </si>
  <si>
    <t>DERECHOS POR EL USO, GOCE, APROVECHAMIENTO O EXPLOTACIÓN DE BIENES DE DOMINIO PÚBLICO</t>
  </si>
  <si>
    <t>SOBRE VEHÍCULOS</t>
  </si>
  <si>
    <t>POR LA EXPLOTACIÓN COMERCIAL DE MATERIALES DE CONSTRUCCIÓN</t>
  </si>
  <si>
    <t>POR LA CANALIZACIÓN DE INSTALACIONES SUBTERRÁNEAS, DE CASETAS TELEFÓNICAS Y POSTES DE LUZ</t>
  </si>
  <si>
    <t>POR ESTABLECIMIENTO DE INSTALACIONES  DE MOBILIARIO URBANO Y PUBLICITARIO EN LA VÍA PÚBLICA.</t>
  </si>
  <si>
    <t>POR LA AUTORIZACIÓN PARA LA COLOCACIÓN DE ANUNCIOS PUBLICITARIOS, EN LUGARES DISTINTOS DEL PROPIO ESTABLECIMIENTO COMERCIAL, Y EN RELACIÓN A LA CONTAMINACIÓN VISUAL DEL MUNICIPIO.</t>
  </si>
  <si>
    <t>POR ESTACIONAMIENTO DE VEHÍCULOS EN LA VÍA PÚBLICA EN AQUELLOS LUGARES DONDE EXISTEN APARATOS MARCADORES DE TIEMPO</t>
  </si>
  <si>
    <t>DERECHOS POR PRESTACIÓN DE SERVICIOS</t>
  </si>
  <si>
    <t>POR SERVICIOS DE RASTRO</t>
  </si>
  <si>
    <t>POR LA PRESTACIÓN DE SERVICIOS DE PANTEONES MUNICIPALES.</t>
  </si>
  <si>
    <t>POR  SERVICIO DE ALINEACIÓN DE PREDIOS Y FIJACIÓN DE NÚMEROS OFICIALES</t>
  </si>
  <si>
    <t>POR CONSTRUCCIONES, RECONSTRUCCIONES, REPARACIONES Y DEMOLICIONES</t>
  </si>
  <si>
    <t>SOBRE FRACCIONAMIENTOS</t>
  </si>
  <si>
    <t>POR COOPERACIÓN PARA OBRAS PUBLICAS</t>
  </si>
  <si>
    <t>POR SERVICIO DE GESTIÓN INTEGRAL DE RESIDUOS</t>
  </si>
  <si>
    <t>POR SERVICIOS DE AGUA POTABLE, ALCANTARILLADO Y SANEAMIENTO</t>
  </si>
  <si>
    <t>REGISTRO DE FIERROS DE HERRAR</t>
  </si>
  <si>
    <t>SOBRE CERTIFICADOS, ACTAS Y LEGALIZACIONES</t>
  </si>
  <si>
    <t>SOBRE EMPADRONAMIENTO</t>
  </si>
  <si>
    <t>EXPEDICIÓN DE LICENCIAS Y REFRENDOS</t>
  </si>
  <si>
    <t>EXPEDICIÓN</t>
  </si>
  <si>
    <t>REFRENDO</t>
  </si>
  <si>
    <t>POR APERTURA DE NEGOCIOS EN HORAS EXTRAORDINARIAS</t>
  </si>
  <si>
    <t>INSPECCIÓN Y VIGILANCIA PARA LA SEGURIDAD PUBLICA</t>
  </si>
  <si>
    <t>REVISIÓN, INSPECCIÓN Y SERVICIOS</t>
  </si>
  <si>
    <t>POR SERVICIOS CATASTRALES</t>
  </si>
  <si>
    <t>POR SERVICIOS DE CERTIFICACIONES, LEGALIZACIONES Y EXPEDICIÓN DE COPIAS CERTIFICADAS</t>
  </si>
  <si>
    <t>POR SERVICIO  PÚBLICO DE ILUMINACIÓN</t>
  </si>
  <si>
    <t>ACCESORIOS DE LOS DERECHOS</t>
  </si>
  <si>
    <t>INDEMNIZACIÓN POR DERECHOS</t>
  </si>
  <si>
    <t>PRODUCTOS</t>
  </si>
  <si>
    <t>PRODUCTOS DE TIPO CORRIENTE</t>
  </si>
  <si>
    <t>ESTABLECIMIENTOS DE EMPRESAS QUE DEPENDAN DEL MUNICIPIO</t>
  </si>
  <si>
    <t>RENDIMIENTOS FINANCIEROS</t>
  </si>
  <si>
    <t>CRÉDITOS A FAVOR DEL MUNICIPIO</t>
  </si>
  <si>
    <t>POR VENTA DE BIENES MOSTRENCOS Y ABANDONADOS</t>
  </si>
  <si>
    <t>LOS QUE SE OBTENGAN DE LA VENTA DE OBJETOS RECOGIDOS POR AUTORIDADES MPALES.</t>
  </si>
  <si>
    <t>FIANZAS QUE SE HAGAN EFECTIVAS A FAVOR DEL MUNICIPIO POR RESOLUCIONES FIRMES DE AUTORIDAD COMPETENTE</t>
  </si>
  <si>
    <t>APROVECHAMIENTOS</t>
  </si>
  <si>
    <t>APROVECHAMIENTOS DE TIPO CORRIENTE</t>
  </si>
  <si>
    <t>MULTAS MUNICIPALES</t>
  </si>
  <si>
    <t>DONATIVOS Y APORTACIONES</t>
  </si>
  <si>
    <t>SUBSIDIOS</t>
  </si>
  <si>
    <t>COOPERACIONES DEL GOB FEDERAL, DEL ESTADO, ORGANISMOS DESCENTRALIZADOS, EMPRESAS DE PARTICIPACIÓN ESTATAL Y DE CUALQUIERA OTRAS PERSONAS</t>
  </si>
  <si>
    <t>MULTAS FEDERALES NO FISCALES</t>
  </si>
  <si>
    <t>NO ESPECIFICADOS</t>
  </si>
  <si>
    <t>PARTICIPACIONES Y APORTACIONES</t>
  </si>
  <si>
    <t>PARTICIPACIONES</t>
  </si>
  <si>
    <t>FONDO GENERAL DE PARTICIPACIONES</t>
  </si>
  <si>
    <t>FONDO DE FISCALIZACIÓN</t>
  </si>
  <si>
    <t>FONDO DE FOMENTO MUNICIPAL</t>
  </si>
  <si>
    <t>IMPUESTO SOBRE TENENCIA DE USO DE VEHÍCULOS</t>
  </si>
  <si>
    <t>IMPUESTO ESPECIAL SOBRE PRODUCCIÓN Y SERVICIOS</t>
  </si>
  <si>
    <t>IMPUESTO ESPECIAL SOBRE PRODUCCIÓN Y SERVICIOS SOBRE VENTA DE GASOLINA Y DIÉSEL</t>
  </si>
  <si>
    <t>IMPUESTO SOBRE AUTOMÓVILES NUEVOS</t>
  </si>
  <si>
    <t>FONDO ESTATAL</t>
  </si>
  <si>
    <t>FONDO DE COMPENSACIÓN ISAN</t>
  </si>
  <si>
    <t>OTROS APOYOS EXTRAORDINARIOS</t>
  </si>
  <si>
    <t>ISR PARTICIPABLE</t>
  </si>
  <si>
    <t>APORTACIONES</t>
  </si>
  <si>
    <t>APORTACIONES FEDERALES PARA EL FONDO</t>
  </si>
  <si>
    <t>FONDO DE APORTACIONES PARA EL FORTALECIMIENTO DE LOS MUNICIPIOS</t>
  </si>
  <si>
    <t>FONDO DE APORTACIONES PARA LA INFRAESTRUCTURA SOCIAL MUNICIPAL</t>
  </si>
  <si>
    <t>CONVENIO</t>
  </si>
  <si>
    <t>FONDO PARA EL FORTALECIMIENTO DE LA INFRAESTRUCTURA ESTATAL Y MUNICIPAL</t>
  </si>
  <si>
    <t>FORTASEG</t>
  </si>
  <si>
    <t>INGRESOS DERIVADOS DE FINANCIAMIENTO</t>
  </si>
  <si>
    <t>-</t>
  </si>
  <si>
    <t>CONTRIBUCIONES DE MEJORAS POR OBRAS PÚBLICAS</t>
  </si>
  <si>
    <t>DE LAS CONTRIBUCIONES DE MEJORAS</t>
  </si>
  <si>
    <t>DERECHOS DE USO DE SUELOS DE BIENES PROPIEDAD DEL MUNICIPIO</t>
  </si>
  <si>
    <t>OTROS DERECHOS</t>
  </si>
  <si>
    <t>PAGOS VENCIDOS VARIOS</t>
  </si>
  <si>
    <t>OTROS APROVECHAMIENTOS</t>
  </si>
  <si>
    <t>GASTOS DE EJECUCION</t>
  </si>
  <si>
    <t>APORTACIONES PARA AGUAS DEL MUNICIPIO DE DURANGO</t>
  </si>
  <si>
    <t>APROVECHAMIENTOS PATRIMONIALES</t>
  </si>
  <si>
    <t>ENAJENACIÓN DE BIENES MUEBLES E INMUEBLES MUNICIPALES</t>
  </si>
  <si>
    <t>OTROS PRODUCTOS QUE GENEREN INGRESOS CORRIENTES</t>
  </si>
  <si>
    <t>CONTINGENCIAS ECONÓMICAS 2014</t>
  </si>
  <si>
    <t>CONTINGENCIAS ECONÓMICAS 2015</t>
  </si>
  <si>
    <t>EQUIDAD DE GENERO INSTITUTO DE LA MUJER</t>
  </si>
  <si>
    <t>COMUNIDADES SALUDABLES</t>
  </si>
  <si>
    <t>MIGRANTES 3X1</t>
  </si>
  <si>
    <t>SEDATU</t>
  </si>
  <si>
    <t>FONDO DE APOYO A MIGRANTES</t>
  </si>
  <si>
    <t>FORTAFIN</t>
  </si>
  <si>
    <t>FORTALECE</t>
  </si>
  <si>
    <t>PROYECTOS DE DESARROLLO REGIONAL</t>
  </si>
  <si>
    <t>EMPRENDEDORES JUVENILES</t>
  </si>
  <si>
    <t>FESTIVAL DE LAS ARTES RICARDO CASTRO</t>
  </si>
  <si>
    <t>FONDO NACIONAL EMPRENDEDOR</t>
  </si>
  <si>
    <t>FONDO PARA EL DESARROLLO REGIONAL SUSTENTABLE</t>
  </si>
  <si>
    <t>MICROEMPRESA DE LA TRANSFORMACION</t>
  </si>
  <si>
    <t>PROGRAMA DE FORTALECIMIENTO A LA TRANSVERSALIDAD DE LA PERSPECTIVA DE GÉNERO</t>
  </si>
  <si>
    <t>ZONAS PRIORITARIAS</t>
  </si>
  <si>
    <t>FONDO PARA EL DESARROLLO REGIONAL SUSTENTABLE DE ESTADO  Y MUNICIPIOS MINEROS (FONDO MINERO)</t>
  </si>
  <si>
    <t>PRODUCTOS NO COMPRENDIDOS EN LA LEY DE INGRESOS VIGENTE, CUSADAS EN EJERCICIOS FISCALES ANTERIORES PENDIENTES DE LIQUIDACIÓN O PAGO.</t>
  </si>
  <si>
    <t>OTROS</t>
  </si>
  <si>
    <t>INCENTIVOS DERIVADOS DE LA COLABORACIÓN FISCAL</t>
  </si>
  <si>
    <t>FONDOS DISTINTOS DE APORTACIONES</t>
  </si>
  <si>
    <t>MOVIMIENTO DE PATENTES</t>
  </si>
  <si>
    <t>INDEMNIZACION</t>
  </si>
  <si>
    <t>RECAUDACION DE ISR POR ENAJENACION DE BIENS INMUEBLES</t>
  </si>
  <si>
    <t>ESTABLECIMIENTOS DE EMPRESAS QUE DEPENDAN DEL MUNICIPIO (DESCENTRALIZADOS)</t>
  </si>
  <si>
    <t>TOTAL LEY DE INGRESOS</t>
  </si>
  <si>
    <t>TOTAL LEY DE INGRESOS SIN AMD Y DESCENTRALIZADOS</t>
  </si>
  <si>
    <t>FONDO DE PAVIMENTACION Y DESARROLLO MUNICIPAL</t>
  </si>
  <si>
    <t>FONDO DE INFRAESTRUCTURA DEPORTIVA</t>
  </si>
  <si>
    <t>FONDO DE APOYO EN INFRAESTRUCTURA Y PRODUCTIVIDAD</t>
  </si>
  <si>
    <t>EMPLEO TEMPORAL</t>
  </si>
  <si>
    <t>RESCATE DE ESPECIOS PÚBLICOS</t>
  </si>
  <si>
    <t>HÁBITAT</t>
  </si>
  <si>
    <t>APOYO A CIUDADES MEXICANAS PATRIMONIO MUNDIAL</t>
  </si>
  <si>
    <t>CONVENIO PARA LA INTEGRACION DE BRIGADAS DE PROTECCION FORESTAL EN INCENDIOS FORESTALES</t>
  </si>
  <si>
    <t>ACTUALIZACION DE IMPUESTOS DE EJERCICIOS ANTERIORES</t>
  </si>
  <si>
    <t xml:space="preserve">     DESCENTRALIZADOS</t>
  </si>
  <si>
    <t xml:space="preserve">     PROPIOS</t>
  </si>
  <si>
    <t>CUENTA</t>
  </si>
  <si>
    <t>NOMBRE</t>
  </si>
  <si>
    <t>IMPORTE</t>
  </si>
  <si>
    <t>MUNICIPIO DE: DURANGO, DGO. LEY DE INGRESOS 2022</t>
  </si>
  <si>
    <t>MULTAS</t>
  </si>
  <si>
    <t>OTROS IMPUESTOS</t>
  </si>
  <si>
    <t>ADICIONALES SOBRE IMPUESTOS</t>
  </si>
  <si>
    <t>IMPUESTOS NO COMPRENDIDOS EN LA LEY DE INGRESOS VIGENTE,	CAUSADOS	EN	EJERCICIOS	FISCALES ANTERIORES PENDIENTES DE LIQUIDACIÓN O PAGO.</t>
  </si>
  <si>
    <t>CONTRIBUCIÓN DE MEJORAS POR OBRAS PÚBLICAS</t>
  </si>
  <si>
    <t>LAS DE CAPTACIÓN DE AGUA</t>
  </si>
  <si>
    <t>LAS DE INSTALACIÓN DE TUBERÍAS DE DISTRIBUCIÓN DE AGUA</t>
  </si>
  <si>
    <t>LAS DE CONSTRUCCIÓN O RECONSTRUCCIÓN DE ALCANTARILLADO, DRENAJE, DESAGÜE, ENTUBAMIENTO DE AGUAS DE RÍOS, ARROYOS Y CANALES</t>
  </si>
  <si>
    <t>LAS DE PAVIMENTACIÓN DE CALLES Y AVENIDAS</t>
  </si>
  <si>
    <t>LAS DE APERTURA, AMPLIACIÓN Y PROLONGACIÓN DE CALLES Y AVENIDAS</t>
  </si>
  <si>
    <t>LAS     DE     CONSTRUCCIÓN Y     RECONSTRUCCIÓN DE BANQUETAS</t>
  </si>
  <si>
    <t>LAS DE INSTALACIÓN DE ALUMBRADO PÚBLICO</t>
  </si>
  <si>
    <t>CONTRIBUCIONES DE MEJORAS NO COMPRENDIDAS EN LA     LEY     DE     INGRESOS     VIGENTE,     CAUSADAS     EN EJERCICIOS FISCALES ANTERIORES PENDIENTES DE LIQUIDACIÓN O PAGO.</t>
  </si>
  <si>
    <t>EN EFECTIVO</t>
  </si>
  <si>
    <t>EN ESPECIE</t>
  </si>
  <si>
    <t>DEL EJERCICIO</t>
  </si>
  <si>
    <t>DE EJERCICIOS ANTERIORES</t>
  </si>
  <si>
    <t>EXPEDICIÓN DE BEBIDAS ALCOHÓLICAS</t>
  </si>
  <si>
    <t>POR SERVICIOS DE SALUD</t>
  </si>
  <si>
    <t>POR CRÉDITOS A FAVOR DEL MUNICIPIO</t>
  </si>
  <si>
    <t>APROVECHAMIENTOS NO COMPRENDIDOS EN LA LEY DE INGRESOS	VIGENTE,	CAUSADAS	EN	EJERCICIOS FISCALES ANTERIORES PENDIENTES DE LIQUIDACIÓN O PAGO.</t>
  </si>
  <si>
    <t>PROGRAMA DE FOMENTO EDUCATIVO MUNICIPIO DE DURANGO</t>
  </si>
  <si>
    <t>CONVENIO DE EJECUCIÓN PARA EL DESARROLLO SOCIAL</t>
  </si>
  <si>
    <t>PROGRAMA DE LICENCIA DE CONSTRUCCIÓN, IMPACTO REGULATORIO, CONSOLIDACIÓN DEL REGISTRO DE TRÁMITES Y SERVICIOS</t>
  </si>
  <si>
    <t>SUMA TOTAL DE LOS INGRESOS</t>
  </si>
  <si>
    <t>0 30</t>
  </si>
  <si>
    <t>0 301</t>
  </si>
  <si>
    <t>FINANCIAMIENTO INTERNO</t>
  </si>
  <si>
    <t>LOS QUE PROVIENEN DE OBLIGACIONES CONTRAÍDAS POR EL MUNICIPIO A CORTO O LARGO PLAZO, CON ACREEDORES     NACIONALES     Y PAGADEROS     EN EL INTERIOR DEL PAÍS EN MONEDA NACIONAL.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</si>
</sst>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sz val="9"/>
      <color theme="1"/>
      <name val="Calibri"/>
      <family val="2"/>
      <scheme val="minor"/>
    </font>
    <font>
      <sz val="7"/>
      <name val="Tahoma"/>
      <family val="2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6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63">
    <xf numFmtId="0" fontId="0" fillId="0" borderId="0" xfId="0"/>
    <xf numFmtId="0" fontId="1" fillId="0" borderId="0" xfId="0" applyFont="1"/>
    <xf numFmtId="4" fontId="3" fillId="2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4" fontId="3" fillId="0" borderId="1" xfId="0" applyNumberFormat="1" applyFont="1" applyFill="1" applyBorder="1" applyAlignment="1" applyProtection="1">
      <alignment horizontal="left" vertical="center"/>
    </xf>
    <xf numFmtId="0" fontId="3" fillId="0" borderId="1" xfId="0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4" fillId="0" borderId="1" xfId="0" applyNumberFormat="1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4" fontId="6" fillId="0" borderId="0" xfId="0" applyNumberFormat="1" applyFont="1" applyFill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4" fontId="2" fillId="3" borderId="2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left" vertic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left" vertical="center"/>
    </xf>
    <xf numFmtId="4" fontId="4" fillId="0" borderId="1" xfId="0" applyNumberFormat="1" applyFont="1" applyFill="1" applyBorder="1" applyAlignment="1" applyProtection="1">
      <alignment horizontal="left" vertical="center"/>
    </xf>
    <xf numFmtId="4" fontId="2" fillId="0" borderId="1" xfId="0" applyNumberFormat="1" applyFont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4" fontId="5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vertical="center"/>
    </xf>
    <xf numFmtId="4" fontId="2" fillId="0" borderId="2" xfId="0" applyNumberFormat="1" applyFont="1" applyFill="1" applyBorder="1" applyAlignment="1">
      <alignment vertical="center"/>
    </xf>
    <xf numFmtId="4" fontId="4" fillId="0" borderId="6" xfId="0" applyNumberFormat="1" applyFont="1" applyFill="1" applyBorder="1" applyAlignment="1">
      <alignment horizontal="left" vertical="center"/>
    </xf>
    <xf numFmtId="4" fontId="4" fillId="0" borderId="2" xfId="0" applyNumberFormat="1" applyFont="1" applyFill="1" applyBorder="1" applyAlignment="1">
      <alignment horizontal="left" vertical="center" wrapText="1"/>
    </xf>
    <xf numFmtId="4" fontId="1" fillId="0" borderId="2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8" fillId="0" borderId="0" xfId="0" applyFont="1"/>
    <xf numFmtId="0" fontId="1" fillId="0" borderId="0" xfId="0" applyFont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2">
    <cellStyle name="Normal" xfId="0" builtinId="0"/>
    <cellStyle name="Normal 3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2"/>
  <sheetViews>
    <sheetView showGridLines="0" tabSelected="1" zoomScale="115" zoomScaleNormal="115" workbookViewId="0">
      <pane xSplit="2" ySplit="3" topLeftCell="C163" activePane="bottomRight" state="frozen"/>
      <selection pane="topRight" activeCell="C1" sqref="C1"/>
      <selection pane="bottomLeft" activeCell="A4" sqref="A4"/>
      <selection pane="bottomRight" activeCell="C181" sqref="C181"/>
    </sheetView>
  </sheetViews>
  <sheetFormatPr baseColWidth="10" defaultRowHeight="10.5" x14ac:dyDescent="0.15"/>
  <cols>
    <col min="1" max="1" width="11.42578125" style="33"/>
    <col min="2" max="2" width="59.28515625" style="1" customWidth="1"/>
    <col min="3" max="3" width="16" style="1" customWidth="1"/>
    <col min="4" max="16384" width="11.42578125" style="1"/>
  </cols>
  <sheetData>
    <row r="1" spans="1:3" ht="4.5" customHeight="1" x14ac:dyDescent="0.15"/>
    <row r="2" spans="1:3" ht="14.25" customHeight="1" x14ac:dyDescent="0.15">
      <c r="A2" s="58" t="s">
        <v>138</v>
      </c>
      <c r="B2" s="59"/>
      <c r="C2" s="60"/>
    </row>
    <row r="3" spans="1:3" s="19" customFormat="1" x14ac:dyDescent="0.25">
      <c r="A3" s="31" t="s">
        <v>135</v>
      </c>
      <c r="B3" s="31" t="s">
        <v>136</v>
      </c>
      <c r="C3" s="32" t="s">
        <v>137</v>
      </c>
    </row>
    <row r="4" spans="1:3" s="19" customFormat="1" x14ac:dyDescent="0.25">
      <c r="A4" s="50">
        <v>1</v>
      </c>
      <c r="B4" s="15" t="s">
        <v>0</v>
      </c>
      <c r="C4" s="20">
        <f>+C6+C8+C12+C17+C22+C24</f>
        <v>501548951.23000002</v>
      </c>
    </row>
    <row r="5" spans="1:3" s="19" customFormat="1" ht="3.75" customHeight="1" x14ac:dyDescent="0.25">
      <c r="A5" s="39"/>
      <c r="B5" s="40"/>
      <c r="C5" s="41"/>
    </row>
    <row r="6" spans="1:3" s="19" customFormat="1" x14ac:dyDescent="0.25">
      <c r="A6" s="38">
        <v>110</v>
      </c>
      <c r="B6" s="3" t="s">
        <v>1</v>
      </c>
      <c r="C6" s="17">
        <f t="shared" ref="C6" si="0">+C7</f>
        <v>700000</v>
      </c>
    </row>
    <row r="7" spans="1:3" s="19" customFormat="1" x14ac:dyDescent="0.25">
      <c r="A7" s="38">
        <v>1101</v>
      </c>
      <c r="B7" s="21" t="s">
        <v>2</v>
      </c>
      <c r="C7" s="12">
        <v>700000</v>
      </c>
    </row>
    <row r="8" spans="1:3" s="19" customFormat="1" x14ac:dyDescent="0.25">
      <c r="A8" s="38">
        <v>120</v>
      </c>
      <c r="B8" s="3" t="s">
        <v>3</v>
      </c>
      <c r="C8" s="17">
        <f t="shared" ref="C8" si="1">+C10+C11</f>
        <v>346687192.95000005</v>
      </c>
    </row>
    <row r="9" spans="1:3" s="19" customFormat="1" x14ac:dyDescent="0.25">
      <c r="A9" s="38">
        <v>1201</v>
      </c>
      <c r="B9" s="21" t="s">
        <v>4</v>
      </c>
      <c r="C9" s="12">
        <f>SUM(C10:C11)</f>
        <v>346687192.95000005</v>
      </c>
    </row>
    <row r="10" spans="1:3" s="19" customFormat="1" x14ac:dyDescent="0.25">
      <c r="A10" s="38">
        <v>12011</v>
      </c>
      <c r="B10" s="21" t="s">
        <v>5</v>
      </c>
      <c r="C10" s="12">
        <v>275572875.97500002</v>
      </c>
    </row>
    <row r="11" spans="1:3" s="19" customFormat="1" x14ac:dyDescent="0.25">
      <c r="A11" s="38">
        <v>12012</v>
      </c>
      <c r="B11" s="21" t="s">
        <v>6</v>
      </c>
      <c r="C11" s="34">
        <v>71114316.974999994</v>
      </c>
    </row>
    <row r="12" spans="1:3" s="19" customFormat="1" ht="21" x14ac:dyDescent="0.25">
      <c r="A12" s="38">
        <v>130</v>
      </c>
      <c r="B12" s="4" t="s">
        <v>7</v>
      </c>
      <c r="C12" s="17">
        <f t="shared" ref="C12" si="2">SUM(C13:C16)</f>
        <v>130744258.28</v>
      </c>
    </row>
    <row r="13" spans="1:3" s="19" customFormat="1" x14ac:dyDescent="0.25">
      <c r="A13" s="38">
        <v>1301</v>
      </c>
      <c r="B13" s="13" t="s">
        <v>8</v>
      </c>
      <c r="C13" s="34">
        <v>2223249</v>
      </c>
    </row>
    <row r="14" spans="1:3" s="19" customFormat="1" x14ac:dyDescent="0.25">
      <c r="A14" s="38">
        <v>1302</v>
      </c>
      <c r="B14" s="13" t="s">
        <v>9</v>
      </c>
      <c r="C14" s="12">
        <v>0</v>
      </c>
    </row>
    <row r="15" spans="1:3" s="19" customFormat="1" x14ac:dyDescent="0.25">
      <c r="A15" s="38">
        <v>1303</v>
      </c>
      <c r="B15" s="21" t="s">
        <v>10</v>
      </c>
      <c r="C15" s="12">
        <v>0</v>
      </c>
    </row>
    <row r="16" spans="1:3" s="19" customFormat="1" x14ac:dyDescent="0.25">
      <c r="A16" s="38">
        <v>1304</v>
      </c>
      <c r="B16" s="13" t="s">
        <v>11</v>
      </c>
      <c r="C16" s="12">
        <v>128521009.28</v>
      </c>
    </row>
    <row r="17" spans="1:3" s="19" customFormat="1" x14ac:dyDescent="0.25">
      <c r="A17" s="38">
        <v>170</v>
      </c>
      <c r="B17" s="4" t="s">
        <v>12</v>
      </c>
      <c r="C17" s="17">
        <f t="shared" ref="C17" si="3">SUM(C18:C25)</f>
        <v>23417500</v>
      </c>
    </row>
    <row r="18" spans="1:3" s="19" customFormat="1" x14ac:dyDescent="0.25">
      <c r="A18" s="38">
        <v>1701</v>
      </c>
      <c r="B18" s="13" t="s">
        <v>13</v>
      </c>
      <c r="C18" s="12">
        <v>21217500</v>
      </c>
    </row>
    <row r="19" spans="1:3" s="19" customFormat="1" x14ac:dyDescent="0.25">
      <c r="A19" s="38">
        <v>1702</v>
      </c>
      <c r="B19" s="21" t="s">
        <v>14</v>
      </c>
      <c r="C19" s="12">
        <v>0</v>
      </c>
    </row>
    <row r="20" spans="1:3" s="19" customFormat="1" x14ac:dyDescent="0.25">
      <c r="A20" s="38">
        <v>1703</v>
      </c>
      <c r="B20" s="21" t="s">
        <v>15</v>
      </c>
      <c r="C20" s="12">
        <v>2200000</v>
      </c>
    </row>
    <row r="21" spans="1:3" s="19" customFormat="1" x14ac:dyDescent="0.25">
      <c r="A21" s="38">
        <v>1704</v>
      </c>
      <c r="B21" s="21" t="s">
        <v>139</v>
      </c>
      <c r="C21" s="12">
        <v>0</v>
      </c>
    </row>
    <row r="22" spans="1:3" s="19" customFormat="1" x14ac:dyDescent="0.25">
      <c r="A22" s="38">
        <v>180</v>
      </c>
      <c r="B22" s="36" t="s">
        <v>140</v>
      </c>
      <c r="C22" s="17">
        <v>0</v>
      </c>
    </row>
    <row r="23" spans="1:3" s="19" customFormat="1" x14ac:dyDescent="0.25">
      <c r="A23" s="38">
        <v>1801</v>
      </c>
      <c r="B23" s="21" t="s">
        <v>141</v>
      </c>
      <c r="C23" s="12">
        <v>0</v>
      </c>
    </row>
    <row r="24" spans="1:3" s="19" customFormat="1" ht="31.5" x14ac:dyDescent="0.25">
      <c r="A24" s="38">
        <v>190</v>
      </c>
      <c r="B24" s="37" t="s">
        <v>142</v>
      </c>
      <c r="C24" s="17">
        <v>0</v>
      </c>
    </row>
    <row r="25" spans="1:3" s="19" customFormat="1" ht="6" customHeight="1" x14ac:dyDescent="0.25">
      <c r="A25" s="38"/>
      <c r="B25" s="4"/>
      <c r="C25" s="12"/>
    </row>
    <row r="26" spans="1:3" s="19" customFormat="1" ht="10.5" customHeight="1" x14ac:dyDescent="0.25">
      <c r="A26" s="50">
        <v>3</v>
      </c>
      <c r="B26" s="2" t="s">
        <v>85</v>
      </c>
      <c r="C26" s="22">
        <f>SUM(C27:C36)</f>
        <v>0</v>
      </c>
    </row>
    <row r="27" spans="1:3" s="19" customFormat="1" ht="10.5" customHeight="1" x14ac:dyDescent="0.25">
      <c r="A27" s="38">
        <v>310</v>
      </c>
      <c r="B27" s="42" t="s">
        <v>86</v>
      </c>
      <c r="C27" s="12">
        <v>0</v>
      </c>
    </row>
    <row r="28" spans="1:3" s="19" customFormat="1" ht="10.5" customHeight="1" x14ac:dyDescent="0.25">
      <c r="A28" s="38">
        <v>310</v>
      </c>
      <c r="B28" s="45" t="s">
        <v>143</v>
      </c>
      <c r="C28" s="12">
        <v>0</v>
      </c>
    </row>
    <row r="29" spans="1:3" s="19" customFormat="1" ht="10.5" customHeight="1" x14ac:dyDescent="0.25">
      <c r="A29" s="38">
        <v>3101</v>
      </c>
      <c r="B29" s="45" t="s">
        <v>144</v>
      </c>
      <c r="C29" s="12">
        <v>0</v>
      </c>
    </row>
    <row r="30" spans="1:3" s="19" customFormat="1" ht="10.5" customHeight="1" x14ac:dyDescent="0.25">
      <c r="A30" s="38">
        <v>3102</v>
      </c>
      <c r="B30" s="45" t="s">
        <v>145</v>
      </c>
      <c r="C30" s="12">
        <v>0</v>
      </c>
    </row>
    <row r="31" spans="1:3" s="19" customFormat="1" ht="10.5" customHeight="1" x14ac:dyDescent="0.25">
      <c r="A31" s="38">
        <v>3103</v>
      </c>
      <c r="B31" s="47" t="s">
        <v>146</v>
      </c>
      <c r="C31" s="12">
        <v>0</v>
      </c>
    </row>
    <row r="32" spans="1:3" s="19" customFormat="1" ht="10.5" customHeight="1" x14ac:dyDescent="0.25">
      <c r="A32" s="38">
        <v>3104</v>
      </c>
      <c r="B32" s="45" t="s">
        <v>147</v>
      </c>
      <c r="C32" s="12">
        <v>0</v>
      </c>
    </row>
    <row r="33" spans="1:3" s="19" customFormat="1" ht="10.5" customHeight="1" x14ac:dyDescent="0.25">
      <c r="A33" s="38">
        <v>3105</v>
      </c>
      <c r="B33" s="45" t="s">
        <v>148</v>
      </c>
      <c r="C33" s="12">
        <v>0</v>
      </c>
    </row>
    <row r="34" spans="1:3" s="19" customFormat="1" ht="11.25" x14ac:dyDescent="0.25">
      <c r="A34" s="38">
        <v>3106</v>
      </c>
      <c r="B34" s="45" t="s">
        <v>149</v>
      </c>
      <c r="C34" s="12">
        <v>0</v>
      </c>
    </row>
    <row r="35" spans="1:3" s="19" customFormat="1" ht="11.25" x14ac:dyDescent="0.25">
      <c r="A35" s="38">
        <v>3107</v>
      </c>
      <c r="B35" s="45" t="s">
        <v>150</v>
      </c>
      <c r="C35" s="12">
        <v>0</v>
      </c>
    </row>
    <row r="36" spans="1:3" s="19" customFormat="1" ht="33.75" x14ac:dyDescent="0.25">
      <c r="A36" s="38">
        <v>390</v>
      </c>
      <c r="B36" s="45" t="s">
        <v>151</v>
      </c>
      <c r="C36" s="12">
        <v>0</v>
      </c>
    </row>
    <row r="37" spans="1:3" s="19" customFormat="1" ht="5.25" customHeight="1" x14ac:dyDescent="0.25">
      <c r="A37" s="46"/>
      <c r="B37" s="45"/>
      <c r="C37" s="46"/>
    </row>
    <row r="38" spans="1:3" s="19" customFormat="1" ht="10.5" customHeight="1" x14ac:dyDescent="0.25">
      <c r="A38" s="50">
        <v>4</v>
      </c>
      <c r="B38" s="15" t="s">
        <v>16</v>
      </c>
      <c r="C38" s="20">
        <f>+C40+C48+C77+C80</f>
        <v>616426982.80999994</v>
      </c>
    </row>
    <row r="39" spans="1:3" s="19" customFormat="1" ht="6" customHeight="1" x14ac:dyDescent="0.25">
      <c r="A39" s="48"/>
      <c r="B39" s="49"/>
      <c r="C39" s="48"/>
    </row>
    <row r="40" spans="1:3" s="19" customFormat="1" ht="10.5" customHeight="1" x14ac:dyDescent="0.25">
      <c r="A40" s="38">
        <v>410</v>
      </c>
      <c r="B40" s="4" t="s">
        <v>17</v>
      </c>
      <c r="C40" s="17">
        <f t="shared" ref="C40" si="4">SUM(C41:C47)</f>
        <v>10000000</v>
      </c>
    </row>
    <row r="41" spans="1:3" s="19" customFormat="1" ht="10.5" customHeight="1" x14ac:dyDescent="0.25">
      <c r="A41" s="38">
        <v>4101</v>
      </c>
      <c r="B41" s="21" t="s">
        <v>18</v>
      </c>
      <c r="C41" s="12">
        <v>0</v>
      </c>
    </row>
    <row r="42" spans="1:3" s="19" customFormat="1" ht="10.5" customHeight="1" x14ac:dyDescent="0.25">
      <c r="A42" s="38">
        <v>4102</v>
      </c>
      <c r="B42" s="13" t="s">
        <v>19</v>
      </c>
      <c r="C42" s="12">
        <v>0</v>
      </c>
    </row>
    <row r="43" spans="1:3" s="19" customFormat="1" ht="10.5" customHeight="1" x14ac:dyDescent="0.25">
      <c r="A43" s="38">
        <v>4103</v>
      </c>
      <c r="B43" s="13" t="s">
        <v>20</v>
      </c>
      <c r="C43" s="12">
        <v>0</v>
      </c>
    </row>
    <row r="44" spans="1:3" s="19" customFormat="1" ht="21" x14ac:dyDescent="0.25">
      <c r="A44" s="38">
        <v>4104</v>
      </c>
      <c r="B44" s="43" t="s">
        <v>21</v>
      </c>
      <c r="C44" s="44">
        <v>2500000</v>
      </c>
    </row>
    <row r="45" spans="1:3" s="19" customFormat="1" ht="32.25" customHeight="1" x14ac:dyDescent="0.25">
      <c r="A45" s="38">
        <v>4105</v>
      </c>
      <c r="B45" s="13" t="s">
        <v>22</v>
      </c>
      <c r="C45" s="12">
        <v>0</v>
      </c>
    </row>
    <row r="46" spans="1:3" s="19" customFormat="1" ht="25.5" customHeight="1" x14ac:dyDescent="0.25">
      <c r="A46" s="38">
        <v>4106</v>
      </c>
      <c r="B46" s="13" t="s">
        <v>23</v>
      </c>
      <c r="C46" s="12">
        <v>7500000</v>
      </c>
    </row>
    <row r="47" spans="1:3" s="19" customFormat="1" x14ac:dyDescent="0.25">
      <c r="A47" s="38">
        <v>4107</v>
      </c>
      <c r="B47" s="13" t="s">
        <v>87</v>
      </c>
      <c r="C47" s="12">
        <v>0</v>
      </c>
    </row>
    <row r="48" spans="1:3" s="19" customFormat="1" x14ac:dyDescent="0.25">
      <c r="A48" s="38">
        <v>430</v>
      </c>
      <c r="B48" s="6" t="s">
        <v>24</v>
      </c>
      <c r="C48" s="17">
        <f>SUM(C49:C54)+SUM(C57:C58)+C64+SUM(C70:C76)</f>
        <v>604376982.80999994</v>
      </c>
    </row>
    <row r="49" spans="1:3" s="19" customFormat="1" x14ac:dyDescent="0.25">
      <c r="A49" s="38">
        <v>4301</v>
      </c>
      <c r="B49" s="21" t="s">
        <v>25</v>
      </c>
      <c r="C49" s="12">
        <v>362250</v>
      </c>
    </row>
    <row r="50" spans="1:3" s="19" customFormat="1" x14ac:dyDescent="0.25">
      <c r="A50" s="38">
        <v>4302</v>
      </c>
      <c r="B50" s="13" t="s">
        <v>26</v>
      </c>
      <c r="C50" s="34">
        <v>6000000</v>
      </c>
    </row>
    <row r="51" spans="1:3" s="19" customFormat="1" ht="21" x14ac:dyDescent="0.25">
      <c r="A51" s="38">
        <v>4303</v>
      </c>
      <c r="B51" s="13" t="s">
        <v>27</v>
      </c>
      <c r="C51" s="12">
        <v>0</v>
      </c>
    </row>
    <row r="52" spans="1:3" s="19" customFormat="1" ht="21" x14ac:dyDescent="0.25">
      <c r="A52" s="38">
        <v>4304</v>
      </c>
      <c r="B52" s="13" t="s">
        <v>28</v>
      </c>
      <c r="C52" s="34">
        <v>10350000</v>
      </c>
    </row>
    <row r="53" spans="1:3" s="19" customFormat="1" x14ac:dyDescent="0.25">
      <c r="A53" s="38">
        <v>4305</v>
      </c>
      <c r="B53" s="21" t="s">
        <v>29</v>
      </c>
      <c r="C53" s="12">
        <v>3105000</v>
      </c>
    </row>
    <row r="54" spans="1:3" s="19" customFormat="1" x14ac:dyDescent="0.25">
      <c r="A54" s="38">
        <v>4306</v>
      </c>
      <c r="B54" s="21" t="s">
        <v>30</v>
      </c>
      <c r="C54" s="12">
        <f>SUM(C55:C56)</f>
        <v>1600000</v>
      </c>
    </row>
    <row r="55" spans="1:3" s="19" customFormat="1" x14ac:dyDescent="0.25">
      <c r="A55" s="38">
        <v>43061</v>
      </c>
      <c r="B55" s="21" t="s">
        <v>152</v>
      </c>
      <c r="C55" s="12">
        <v>1599999</v>
      </c>
    </row>
    <row r="56" spans="1:3" s="19" customFormat="1" x14ac:dyDescent="0.25">
      <c r="A56" s="38">
        <v>43062</v>
      </c>
      <c r="B56" s="21" t="s">
        <v>153</v>
      </c>
      <c r="C56" s="12">
        <v>1</v>
      </c>
    </row>
    <row r="57" spans="1:3" s="19" customFormat="1" x14ac:dyDescent="0.25">
      <c r="A57" s="38">
        <v>4307</v>
      </c>
      <c r="B57" s="21" t="s">
        <v>31</v>
      </c>
      <c r="C57" s="12">
        <v>4000000</v>
      </c>
    </row>
    <row r="58" spans="1:3" s="19" customFormat="1" ht="12.75" customHeight="1" x14ac:dyDescent="0.25">
      <c r="A58" s="38">
        <v>4308</v>
      </c>
      <c r="B58" s="13" t="s">
        <v>32</v>
      </c>
      <c r="C58" s="12">
        <f>SUM(C59:C60)</f>
        <v>452902920.44999999</v>
      </c>
    </row>
    <row r="59" spans="1:3" s="19" customFormat="1" ht="12.75" customHeight="1" x14ac:dyDescent="0.25">
      <c r="A59" s="38">
        <v>43081</v>
      </c>
      <c r="B59" s="21" t="s">
        <v>154</v>
      </c>
      <c r="C59" s="34">
        <v>397089523.02999997</v>
      </c>
    </row>
    <row r="60" spans="1:3" s="19" customFormat="1" ht="12.75" customHeight="1" x14ac:dyDescent="0.25">
      <c r="A60" s="38">
        <v>43082</v>
      </c>
      <c r="B60" s="21" t="s">
        <v>155</v>
      </c>
      <c r="C60" s="34">
        <v>55813397.420000002</v>
      </c>
    </row>
    <row r="61" spans="1:3" s="19" customFormat="1" x14ac:dyDescent="0.25">
      <c r="A61" s="38">
        <v>4309</v>
      </c>
      <c r="B61" s="21" t="s">
        <v>33</v>
      </c>
      <c r="C61" s="12">
        <v>0</v>
      </c>
    </row>
    <row r="62" spans="1:3" s="19" customFormat="1" x14ac:dyDescent="0.25">
      <c r="A62" s="38">
        <v>4310</v>
      </c>
      <c r="B62" s="21" t="s">
        <v>34</v>
      </c>
      <c r="C62" s="12">
        <v>0</v>
      </c>
    </row>
    <row r="63" spans="1:3" s="19" customFormat="1" x14ac:dyDescent="0.25">
      <c r="A63" s="38">
        <v>4311</v>
      </c>
      <c r="B63" s="21" t="s">
        <v>35</v>
      </c>
      <c r="C63" s="12">
        <v>0</v>
      </c>
    </row>
    <row r="64" spans="1:3" s="19" customFormat="1" x14ac:dyDescent="0.25">
      <c r="A64" s="38">
        <v>4312</v>
      </c>
      <c r="B64" s="24" t="s">
        <v>36</v>
      </c>
      <c r="C64" s="34">
        <f>+C65</f>
        <v>42000000</v>
      </c>
    </row>
    <row r="65" spans="1:3" s="19" customFormat="1" x14ac:dyDescent="0.25">
      <c r="A65" s="38">
        <v>43121</v>
      </c>
      <c r="B65" s="24" t="s">
        <v>156</v>
      </c>
      <c r="C65" s="34">
        <f>SUM(C66:C68)</f>
        <v>42000000</v>
      </c>
    </row>
    <row r="66" spans="1:3" s="19" customFormat="1" x14ac:dyDescent="0.25">
      <c r="A66" s="38">
        <v>4312101</v>
      </c>
      <c r="B66" s="21" t="s">
        <v>37</v>
      </c>
      <c r="C66" s="34">
        <v>1000000</v>
      </c>
    </row>
    <row r="67" spans="1:3" s="19" customFormat="1" x14ac:dyDescent="0.25">
      <c r="A67" s="38">
        <v>4312102</v>
      </c>
      <c r="B67" s="21" t="s">
        <v>38</v>
      </c>
      <c r="C67" s="34">
        <v>32000000</v>
      </c>
    </row>
    <row r="68" spans="1:3" s="19" customFormat="1" x14ac:dyDescent="0.25">
      <c r="A68" s="38">
        <v>4312103</v>
      </c>
      <c r="B68" s="21" t="s">
        <v>118</v>
      </c>
      <c r="C68" s="34">
        <v>9000000</v>
      </c>
    </row>
    <row r="69" spans="1:3" s="19" customFormat="1" x14ac:dyDescent="0.25">
      <c r="A69" s="38">
        <v>4313</v>
      </c>
      <c r="B69" s="13" t="s">
        <v>39</v>
      </c>
      <c r="C69" s="34">
        <v>0</v>
      </c>
    </row>
    <row r="70" spans="1:3" s="19" customFormat="1" x14ac:dyDescent="0.25">
      <c r="A70" s="38">
        <v>4314</v>
      </c>
      <c r="B70" s="13" t="s">
        <v>40</v>
      </c>
      <c r="C70" s="35" t="s">
        <v>84</v>
      </c>
    </row>
    <row r="71" spans="1:3" s="19" customFormat="1" x14ac:dyDescent="0.25">
      <c r="A71" s="38">
        <v>4315</v>
      </c>
      <c r="B71" s="25" t="s">
        <v>41</v>
      </c>
      <c r="C71" s="56">
        <v>0</v>
      </c>
    </row>
    <row r="72" spans="1:3" s="19" customFormat="1" x14ac:dyDescent="0.25">
      <c r="A72" s="38">
        <v>4316</v>
      </c>
      <c r="B72" s="25" t="s">
        <v>42</v>
      </c>
      <c r="C72" s="34">
        <v>18477414.57</v>
      </c>
    </row>
    <row r="73" spans="1:3" s="19" customFormat="1" ht="21" x14ac:dyDescent="0.25">
      <c r="A73" s="38">
        <v>4317</v>
      </c>
      <c r="B73" s="13" t="s">
        <v>43</v>
      </c>
      <c r="C73" s="34">
        <v>9028580.3100000005</v>
      </c>
    </row>
    <row r="74" spans="1:3" s="19" customFormat="1" ht="32.25" customHeight="1" x14ac:dyDescent="0.25">
      <c r="A74" s="38">
        <v>4318</v>
      </c>
      <c r="B74" s="13" t="s">
        <v>22</v>
      </c>
      <c r="C74" s="12">
        <v>0</v>
      </c>
    </row>
    <row r="75" spans="1:3" s="19" customFormat="1" x14ac:dyDescent="0.25">
      <c r="A75" s="38">
        <v>4319</v>
      </c>
      <c r="B75" s="21" t="s">
        <v>44</v>
      </c>
      <c r="C75" s="12">
        <v>56550817.479999997</v>
      </c>
    </row>
    <row r="76" spans="1:3" s="19" customFormat="1" ht="11.25" x14ac:dyDescent="0.2">
      <c r="A76" s="38">
        <v>4320</v>
      </c>
      <c r="B76" s="51" t="s">
        <v>157</v>
      </c>
      <c r="C76" s="12">
        <v>0</v>
      </c>
    </row>
    <row r="77" spans="1:3" s="19" customFormat="1" x14ac:dyDescent="0.25">
      <c r="A77" s="38">
        <v>440</v>
      </c>
      <c r="B77" s="7" t="s">
        <v>88</v>
      </c>
      <c r="C77" s="17">
        <f t="shared" ref="C77" si="5">SUM(C78:C79)</f>
        <v>50000</v>
      </c>
    </row>
    <row r="78" spans="1:3" s="19" customFormat="1" x14ac:dyDescent="0.25">
      <c r="A78" s="38">
        <v>4401</v>
      </c>
      <c r="B78" s="13" t="s">
        <v>88</v>
      </c>
      <c r="C78" s="12">
        <v>50000</v>
      </c>
    </row>
    <row r="79" spans="1:3" s="19" customFormat="1" x14ac:dyDescent="0.25">
      <c r="A79" s="38">
        <v>4402</v>
      </c>
      <c r="B79" s="13" t="s">
        <v>89</v>
      </c>
      <c r="C79" s="12">
        <v>0</v>
      </c>
    </row>
    <row r="80" spans="1:3" s="19" customFormat="1" x14ac:dyDescent="0.25">
      <c r="A80" s="38">
        <v>450</v>
      </c>
      <c r="B80" s="7" t="s">
        <v>45</v>
      </c>
      <c r="C80" s="17">
        <f t="shared" ref="C80" si="6">SUM(C81:C83)</f>
        <v>2000000</v>
      </c>
    </row>
    <row r="81" spans="1:3" s="19" customFormat="1" x14ac:dyDescent="0.25">
      <c r="A81" s="38">
        <v>4501</v>
      </c>
      <c r="B81" s="13" t="s">
        <v>13</v>
      </c>
      <c r="C81" s="12">
        <v>1500000</v>
      </c>
    </row>
    <row r="82" spans="1:3" s="19" customFormat="1" x14ac:dyDescent="0.25">
      <c r="A82" s="38">
        <v>4502</v>
      </c>
      <c r="B82" s="13" t="s">
        <v>15</v>
      </c>
      <c r="C82" s="12">
        <v>500000</v>
      </c>
    </row>
    <row r="83" spans="1:3" s="19" customFormat="1" x14ac:dyDescent="0.25">
      <c r="A83" s="38">
        <v>4503</v>
      </c>
      <c r="B83" s="13" t="s">
        <v>46</v>
      </c>
      <c r="C83" s="12">
        <v>0</v>
      </c>
    </row>
    <row r="84" spans="1:3" s="19" customFormat="1" ht="6" customHeight="1" x14ac:dyDescent="0.25">
      <c r="A84" s="38"/>
      <c r="B84" s="13"/>
      <c r="C84" s="12"/>
    </row>
    <row r="85" spans="1:3" s="19" customFormat="1" x14ac:dyDescent="0.25">
      <c r="A85" s="50">
        <v>5</v>
      </c>
      <c r="B85" s="2" t="s">
        <v>47</v>
      </c>
      <c r="C85" s="23">
        <f t="shared" ref="C85" si="7">+C87</f>
        <v>21660403</v>
      </c>
    </row>
    <row r="86" spans="1:3" s="19" customFormat="1" ht="3" customHeight="1" x14ac:dyDescent="0.25">
      <c r="A86" s="38"/>
      <c r="B86" s="5"/>
      <c r="C86" s="12"/>
    </row>
    <row r="87" spans="1:3" s="19" customFormat="1" x14ac:dyDescent="0.25">
      <c r="A87" s="38">
        <v>510</v>
      </c>
      <c r="B87" s="8" t="s">
        <v>48</v>
      </c>
      <c r="C87" s="17">
        <f>+C88+C91+C97+C98</f>
        <v>21660403</v>
      </c>
    </row>
    <row r="88" spans="1:3" s="19" customFormat="1" x14ac:dyDescent="0.25">
      <c r="A88" s="38">
        <v>5101</v>
      </c>
      <c r="B88" s="13" t="s">
        <v>49</v>
      </c>
      <c r="C88" s="12">
        <v>18660401</v>
      </c>
    </row>
    <row r="89" spans="1:3" s="19" customFormat="1" x14ac:dyDescent="0.25">
      <c r="A89" s="38">
        <v>51011</v>
      </c>
      <c r="B89" s="13" t="s">
        <v>133</v>
      </c>
      <c r="C89" s="12">
        <v>8660401</v>
      </c>
    </row>
    <row r="90" spans="1:3" s="19" customFormat="1" x14ac:dyDescent="0.25">
      <c r="A90" s="38">
        <v>51012</v>
      </c>
      <c r="B90" s="13" t="s">
        <v>134</v>
      </c>
      <c r="C90" s="12">
        <v>10000000</v>
      </c>
    </row>
    <row r="91" spans="1:3" s="19" customFormat="1" x14ac:dyDescent="0.25">
      <c r="A91" s="38">
        <v>5102</v>
      </c>
      <c r="B91" s="21" t="s">
        <v>158</v>
      </c>
      <c r="C91" s="18">
        <f>SUM(C92:C93)</f>
        <v>3000000</v>
      </c>
    </row>
    <row r="92" spans="1:3" s="19" customFormat="1" x14ac:dyDescent="0.25">
      <c r="A92" s="38">
        <v>51021</v>
      </c>
      <c r="B92" s="21" t="s">
        <v>50</v>
      </c>
      <c r="C92" s="18">
        <v>0</v>
      </c>
    </row>
    <row r="93" spans="1:3" s="19" customFormat="1" x14ac:dyDescent="0.25">
      <c r="A93" s="38">
        <v>51022</v>
      </c>
      <c r="B93" s="21" t="s">
        <v>51</v>
      </c>
      <c r="C93" s="12">
        <v>3000000</v>
      </c>
    </row>
    <row r="94" spans="1:3" s="19" customFormat="1" x14ac:dyDescent="0.25">
      <c r="A94" s="38">
        <v>5103</v>
      </c>
      <c r="B94" s="13" t="s">
        <v>52</v>
      </c>
      <c r="C94" s="18">
        <v>0</v>
      </c>
    </row>
    <row r="95" spans="1:3" s="19" customFormat="1" ht="21" x14ac:dyDescent="0.25">
      <c r="A95" s="38">
        <v>5104</v>
      </c>
      <c r="B95" s="13" t="s">
        <v>53</v>
      </c>
      <c r="C95" s="18">
        <v>0</v>
      </c>
    </row>
    <row r="96" spans="1:3" s="19" customFormat="1" ht="21" x14ac:dyDescent="0.25">
      <c r="A96" s="38">
        <v>5105</v>
      </c>
      <c r="B96" s="13" t="s">
        <v>54</v>
      </c>
      <c r="C96" s="18">
        <v>0</v>
      </c>
    </row>
    <row r="97" spans="1:3" s="19" customFormat="1" x14ac:dyDescent="0.25">
      <c r="A97" s="38">
        <v>5106</v>
      </c>
      <c r="B97" s="13" t="s">
        <v>95</v>
      </c>
      <c r="C97" s="12">
        <v>1</v>
      </c>
    </row>
    <row r="98" spans="1:3" s="19" customFormat="1" ht="21" x14ac:dyDescent="0.25">
      <c r="A98" s="38">
        <v>590</v>
      </c>
      <c r="B98" s="13" t="s">
        <v>114</v>
      </c>
      <c r="C98" s="12">
        <v>1</v>
      </c>
    </row>
    <row r="99" spans="1:3" s="19" customFormat="1" ht="2.25" customHeight="1" x14ac:dyDescent="0.25">
      <c r="A99" s="38"/>
      <c r="B99" s="4"/>
      <c r="C99" s="12"/>
    </row>
    <row r="100" spans="1:3" s="19" customFormat="1" x14ac:dyDescent="0.25">
      <c r="A100" s="50">
        <v>6</v>
      </c>
      <c r="B100" s="2" t="s">
        <v>55</v>
      </c>
      <c r="C100" s="23">
        <f>+C102+C109+C111+C116</f>
        <v>75452456.344999999</v>
      </c>
    </row>
    <row r="101" spans="1:3" s="19" customFormat="1" ht="3" customHeight="1" x14ac:dyDescent="0.25">
      <c r="A101" s="38"/>
      <c r="B101" s="5"/>
      <c r="C101" s="12"/>
    </row>
    <row r="102" spans="1:3" s="19" customFormat="1" x14ac:dyDescent="0.25">
      <c r="A102" s="38">
        <v>610</v>
      </c>
      <c r="B102" s="8" t="s">
        <v>56</v>
      </c>
      <c r="C102" s="17">
        <f t="shared" ref="C102" si="8">SUM(C103:C108)</f>
        <v>73783047.129999995</v>
      </c>
    </row>
    <row r="103" spans="1:3" s="19" customFormat="1" x14ac:dyDescent="0.25">
      <c r="A103" s="38">
        <v>6101</v>
      </c>
      <c r="B103" s="21" t="s">
        <v>57</v>
      </c>
      <c r="C103" s="12">
        <v>70000000</v>
      </c>
    </row>
    <row r="104" spans="1:3" s="19" customFormat="1" x14ac:dyDescent="0.25">
      <c r="A104" s="38">
        <v>6102</v>
      </c>
      <c r="B104" s="21" t="s">
        <v>58</v>
      </c>
      <c r="C104" s="12">
        <v>160547.13</v>
      </c>
    </row>
    <row r="105" spans="1:3" s="19" customFormat="1" x14ac:dyDescent="0.25">
      <c r="A105" s="38">
        <v>6103</v>
      </c>
      <c r="B105" s="21" t="s">
        <v>59</v>
      </c>
      <c r="C105" s="18">
        <v>0</v>
      </c>
    </row>
    <row r="106" spans="1:3" s="19" customFormat="1" ht="31.5" x14ac:dyDescent="0.25">
      <c r="A106" s="38">
        <v>6104</v>
      </c>
      <c r="B106" s="13" t="s">
        <v>60</v>
      </c>
      <c r="C106" s="18">
        <v>0</v>
      </c>
    </row>
    <row r="107" spans="1:3" s="19" customFormat="1" x14ac:dyDescent="0.25">
      <c r="A107" s="38">
        <v>6105</v>
      </c>
      <c r="B107" s="21" t="s">
        <v>61</v>
      </c>
      <c r="C107" s="18">
        <v>0</v>
      </c>
    </row>
    <row r="108" spans="1:3" s="19" customFormat="1" x14ac:dyDescent="0.25">
      <c r="A108" s="38">
        <v>6106</v>
      </c>
      <c r="B108" s="21" t="s">
        <v>62</v>
      </c>
      <c r="C108" s="12">
        <v>3622500</v>
      </c>
    </row>
    <row r="109" spans="1:3" s="19" customFormat="1" x14ac:dyDescent="0.25">
      <c r="A109" s="38">
        <v>620</v>
      </c>
      <c r="B109" s="4" t="s">
        <v>93</v>
      </c>
      <c r="C109" s="17">
        <f t="shared" ref="C109" si="9">SUM(C110:C110)</f>
        <v>161407.215</v>
      </c>
    </row>
    <row r="110" spans="1:3" s="19" customFormat="1" x14ac:dyDescent="0.25">
      <c r="A110" s="38">
        <v>6202</v>
      </c>
      <c r="B110" s="13" t="s">
        <v>94</v>
      </c>
      <c r="C110" s="12">
        <v>161407.215</v>
      </c>
    </row>
    <row r="111" spans="1:3" s="19" customFormat="1" x14ac:dyDescent="0.25">
      <c r="A111" s="38">
        <v>630</v>
      </c>
      <c r="B111" s="8" t="s">
        <v>90</v>
      </c>
      <c r="C111" s="17">
        <f>SUM(C112:C115)</f>
        <v>1508002</v>
      </c>
    </row>
    <row r="112" spans="1:3" s="19" customFormat="1" x14ac:dyDescent="0.25">
      <c r="A112" s="38">
        <v>6301</v>
      </c>
      <c r="B112" s="21" t="s">
        <v>13</v>
      </c>
      <c r="C112" s="18">
        <v>1</v>
      </c>
    </row>
    <row r="113" spans="1:3" s="19" customFormat="1" x14ac:dyDescent="0.25">
      <c r="A113" s="38">
        <v>6302</v>
      </c>
      <c r="B113" s="21" t="s">
        <v>119</v>
      </c>
      <c r="C113" s="18">
        <v>1</v>
      </c>
    </row>
    <row r="114" spans="1:3" s="19" customFormat="1" x14ac:dyDescent="0.25">
      <c r="A114" s="38">
        <v>6303</v>
      </c>
      <c r="B114" s="21" t="s">
        <v>91</v>
      </c>
      <c r="C114" s="12">
        <v>1500000</v>
      </c>
    </row>
    <row r="115" spans="1:3" s="19" customFormat="1" x14ac:dyDescent="0.25">
      <c r="A115" s="38">
        <v>6304</v>
      </c>
      <c r="B115" s="21" t="s">
        <v>132</v>
      </c>
      <c r="C115" s="18">
        <v>8000</v>
      </c>
    </row>
    <row r="116" spans="1:3" s="19" customFormat="1" ht="31.5" x14ac:dyDescent="0.25">
      <c r="A116" s="38">
        <v>690</v>
      </c>
      <c r="B116" s="13" t="s">
        <v>159</v>
      </c>
      <c r="C116" s="18">
        <v>0</v>
      </c>
    </row>
    <row r="117" spans="1:3" s="19" customFormat="1" ht="3.75" customHeight="1" x14ac:dyDescent="0.25">
      <c r="A117" s="38"/>
      <c r="B117" s="4"/>
      <c r="C117" s="12"/>
    </row>
    <row r="118" spans="1:3" s="19" customFormat="1" x14ac:dyDescent="0.25">
      <c r="A118" s="50">
        <v>8</v>
      </c>
      <c r="B118" s="2" t="s">
        <v>63</v>
      </c>
      <c r="C118" s="23">
        <f>+C120+C130+C135+C146+C150+C154</f>
        <v>1615096352.5</v>
      </c>
    </row>
    <row r="119" spans="1:3" s="19" customFormat="1" ht="3" customHeight="1" x14ac:dyDescent="0.25">
      <c r="A119" s="38"/>
      <c r="B119" s="5"/>
      <c r="C119" s="14"/>
    </row>
    <row r="120" spans="1:3" s="19" customFormat="1" x14ac:dyDescent="0.25">
      <c r="A120" s="38">
        <v>810</v>
      </c>
      <c r="B120" s="6" t="s">
        <v>64</v>
      </c>
      <c r="C120" s="17">
        <f t="shared" ref="C120" si="10">SUM(C121:C129)</f>
        <v>1038967966</v>
      </c>
    </row>
    <row r="121" spans="1:3" s="19" customFormat="1" x14ac:dyDescent="0.25">
      <c r="A121" s="38">
        <v>8101</v>
      </c>
      <c r="B121" s="21" t="s">
        <v>65</v>
      </c>
      <c r="C121" s="12">
        <v>629397099</v>
      </c>
    </row>
    <row r="122" spans="1:3" s="19" customFormat="1" x14ac:dyDescent="0.25">
      <c r="A122" s="38">
        <v>8102</v>
      </c>
      <c r="B122" s="21" t="s">
        <v>66</v>
      </c>
      <c r="C122" s="12">
        <v>39486697</v>
      </c>
    </row>
    <row r="123" spans="1:3" s="19" customFormat="1" x14ac:dyDescent="0.25">
      <c r="A123" s="38">
        <v>8103</v>
      </c>
      <c r="B123" s="21" t="s">
        <v>67</v>
      </c>
      <c r="C123" s="12">
        <v>239019440</v>
      </c>
    </row>
    <row r="124" spans="1:3" s="19" customFormat="1" x14ac:dyDescent="0.25">
      <c r="A124" s="38">
        <v>8104</v>
      </c>
      <c r="B124" s="21" t="s">
        <v>69</v>
      </c>
      <c r="C124" s="12">
        <v>14961400</v>
      </c>
    </row>
    <row r="125" spans="1:3" s="19" customFormat="1" ht="21" x14ac:dyDescent="0.25">
      <c r="A125" s="38">
        <v>8105</v>
      </c>
      <c r="B125" s="13" t="s">
        <v>70</v>
      </c>
      <c r="C125" s="12">
        <v>24948436</v>
      </c>
    </row>
    <row r="126" spans="1:3" s="19" customFormat="1" x14ac:dyDescent="0.25">
      <c r="A126" s="38">
        <v>8106</v>
      </c>
      <c r="B126" s="21" t="s">
        <v>72</v>
      </c>
      <c r="C126" s="12">
        <v>16189222</v>
      </c>
    </row>
    <row r="127" spans="1:3" s="19" customFormat="1" x14ac:dyDescent="0.25">
      <c r="A127" s="38">
        <v>81010</v>
      </c>
      <c r="B127" s="21" t="s">
        <v>74</v>
      </c>
      <c r="C127" s="18">
        <v>0</v>
      </c>
    </row>
    <row r="128" spans="1:3" s="19" customFormat="1" x14ac:dyDescent="0.25">
      <c r="A128" s="38">
        <v>81011</v>
      </c>
      <c r="B128" s="21" t="s">
        <v>75</v>
      </c>
      <c r="C128" s="12">
        <v>74603871</v>
      </c>
    </row>
    <row r="129" spans="1:3" s="19" customFormat="1" x14ac:dyDescent="0.25">
      <c r="A129" s="38">
        <v>81012</v>
      </c>
      <c r="B129" s="21" t="s">
        <v>120</v>
      </c>
      <c r="C129" s="12">
        <v>361801</v>
      </c>
    </row>
    <row r="130" spans="1:3" s="19" customFormat="1" x14ac:dyDescent="0.25">
      <c r="A130" s="38">
        <v>820</v>
      </c>
      <c r="B130" s="6" t="s">
        <v>76</v>
      </c>
      <c r="C130" s="17">
        <f>SUM(C131:C134)</f>
        <v>566892545.5</v>
      </c>
    </row>
    <row r="131" spans="1:3" s="19" customFormat="1" x14ac:dyDescent="0.25">
      <c r="A131" s="38">
        <v>8201</v>
      </c>
      <c r="B131" s="21" t="s">
        <v>77</v>
      </c>
      <c r="C131" s="18">
        <v>0</v>
      </c>
    </row>
    <row r="132" spans="1:3" s="19" customFormat="1" x14ac:dyDescent="0.25">
      <c r="A132" s="38">
        <v>82011</v>
      </c>
      <c r="B132" s="13" t="s">
        <v>78</v>
      </c>
      <c r="C132" s="12">
        <v>461505009</v>
      </c>
    </row>
    <row r="133" spans="1:3" s="19" customFormat="1" x14ac:dyDescent="0.25">
      <c r="A133" s="38">
        <v>82012</v>
      </c>
      <c r="B133" s="13" t="s">
        <v>79</v>
      </c>
      <c r="C133" s="12">
        <v>84561237</v>
      </c>
    </row>
    <row r="134" spans="1:3" s="19" customFormat="1" x14ac:dyDescent="0.25">
      <c r="A134" s="38">
        <v>82013</v>
      </c>
      <c r="B134" s="21" t="s">
        <v>92</v>
      </c>
      <c r="C134" s="57">
        <v>20826299.5</v>
      </c>
    </row>
    <row r="135" spans="1:3" s="19" customFormat="1" x14ac:dyDescent="0.25">
      <c r="A135" s="38">
        <v>830</v>
      </c>
      <c r="B135" s="6" t="s">
        <v>80</v>
      </c>
      <c r="C135" s="26">
        <f>SUM(C136:C145)</f>
        <v>2</v>
      </c>
    </row>
    <row r="136" spans="1:3" s="19" customFormat="1" x14ac:dyDescent="0.25">
      <c r="A136" s="38"/>
      <c r="B136" s="5" t="s">
        <v>130</v>
      </c>
      <c r="C136" s="18">
        <v>1</v>
      </c>
    </row>
    <row r="137" spans="1:3" s="19" customFormat="1" ht="21" x14ac:dyDescent="0.25">
      <c r="A137" s="38"/>
      <c r="B137" s="55" t="s">
        <v>131</v>
      </c>
      <c r="C137" s="18">
        <v>1</v>
      </c>
    </row>
    <row r="138" spans="1:3" s="19" customFormat="1" x14ac:dyDescent="0.25">
      <c r="A138" s="38">
        <v>8301</v>
      </c>
      <c r="B138" s="27" t="s">
        <v>98</v>
      </c>
      <c r="C138" s="18">
        <v>0</v>
      </c>
    </row>
    <row r="139" spans="1:3" s="19" customFormat="1" x14ac:dyDescent="0.25">
      <c r="A139" s="38">
        <v>8302</v>
      </c>
      <c r="B139" s="27" t="s">
        <v>99</v>
      </c>
      <c r="C139" s="18">
        <v>0</v>
      </c>
    </row>
    <row r="140" spans="1:3" s="19" customFormat="1" x14ac:dyDescent="0.25">
      <c r="A140" s="38">
        <v>8303</v>
      </c>
      <c r="B140" s="27" t="s">
        <v>100</v>
      </c>
      <c r="C140" s="18">
        <v>0</v>
      </c>
    </row>
    <row r="141" spans="1:3" s="19" customFormat="1" x14ac:dyDescent="0.25">
      <c r="A141" s="38">
        <v>8304</v>
      </c>
      <c r="B141" s="27" t="s">
        <v>101</v>
      </c>
      <c r="C141" s="18">
        <v>0</v>
      </c>
    </row>
    <row r="142" spans="1:3" s="19" customFormat="1" x14ac:dyDescent="0.25">
      <c r="A142" s="38">
        <v>8305</v>
      </c>
      <c r="B142" s="27" t="s">
        <v>96</v>
      </c>
      <c r="C142" s="18">
        <v>0</v>
      </c>
    </row>
    <row r="143" spans="1:3" s="19" customFormat="1" x14ac:dyDescent="0.25">
      <c r="A143" s="38">
        <v>8306</v>
      </c>
      <c r="B143" s="27" t="s">
        <v>97</v>
      </c>
      <c r="C143" s="18">
        <v>0</v>
      </c>
    </row>
    <row r="144" spans="1:3" s="19" customFormat="1" x14ac:dyDescent="0.25">
      <c r="A144" s="38">
        <v>8307</v>
      </c>
      <c r="B144" s="27" t="s">
        <v>102</v>
      </c>
      <c r="C144" s="18">
        <v>0</v>
      </c>
    </row>
    <row r="145" spans="1:3" s="19" customFormat="1" x14ac:dyDescent="0.25">
      <c r="A145" s="38">
        <v>8308</v>
      </c>
      <c r="B145" s="27" t="s">
        <v>82</v>
      </c>
      <c r="C145" s="18">
        <v>0</v>
      </c>
    </row>
    <row r="146" spans="1:3" s="19" customFormat="1" x14ac:dyDescent="0.25">
      <c r="A146" s="38">
        <v>8310</v>
      </c>
      <c r="B146" s="6" t="s">
        <v>115</v>
      </c>
      <c r="C146" s="26">
        <f t="shared" ref="C146" si="11">SUM(C147:C149)</f>
        <v>0</v>
      </c>
    </row>
    <row r="147" spans="1:3" s="19" customFormat="1" x14ac:dyDescent="0.25">
      <c r="A147" s="38">
        <v>83109</v>
      </c>
      <c r="B147" s="27" t="s">
        <v>103</v>
      </c>
      <c r="C147" s="18">
        <v>0</v>
      </c>
    </row>
    <row r="148" spans="1:3" s="19" customFormat="1" x14ac:dyDescent="0.25">
      <c r="A148" s="38">
        <v>83110</v>
      </c>
      <c r="B148" s="27" t="s">
        <v>104</v>
      </c>
      <c r="C148" s="18">
        <v>0</v>
      </c>
    </row>
    <row r="149" spans="1:3" s="19" customFormat="1" x14ac:dyDescent="0.25">
      <c r="A149" s="38">
        <v>83111</v>
      </c>
      <c r="B149" s="27" t="s">
        <v>105</v>
      </c>
      <c r="C149" s="18">
        <v>0</v>
      </c>
    </row>
    <row r="150" spans="1:3" s="19" customFormat="1" x14ac:dyDescent="0.25">
      <c r="A150" s="38">
        <v>840</v>
      </c>
      <c r="B150" s="6" t="s">
        <v>116</v>
      </c>
      <c r="C150" s="26">
        <f t="shared" ref="C150" si="12">SUM(C151:C153)</f>
        <v>9235838</v>
      </c>
    </row>
    <row r="151" spans="1:3" s="19" customFormat="1" x14ac:dyDescent="0.25">
      <c r="A151" s="38">
        <v>8401</v>
      </c>
      <c r="B151" s="21" t="s">
        <v>71</v>
      </c>
      <c r="C151" s="12">
        <v>7702838</v>
      </c>
    </row>
    <row r="152" spans="1:3" s="19" customFormat="1" x14ac:dyDescent="0.25">
      <c r="A152" s="38">
        <v>8402</v>
      </c>
      <c r="B152" s="21" t="s">
        <v>73</v>
      </c>
      <c r="C152" s="12">
        <v>1511417</v>
      </c>
    </row>
    <row r="153" spans="1:3" s="19" customFormat="1" x14ac:dyDescent="0.25">
      <c r="A153" s="38">
        <v>8403</v>
      </c>
      <c r="B153" s="21" t="s">
        <v>68</v>
      </c>
      <c r="C153" s="12">
        <v>21583</v>
      </c>
    </row>
    <row r="154" spans="1:3" s="19" customFormat="1" x14ac:dyDescent="0.25">
      <c r="A154" s="38">
        <v>850</v>
      </c>
      <c r="B154" s="6" t="s">
        <v>117</v>
      </c>
      <c r="C154" s="26">
        <f>SUM(C155:C172)</f>
        <v>1</v>
      </c>
    </row>
    <row r="155" spans="1:3" s="19" customFormat="1" ht="21" x14ac:dyDescent="0.25">
      <c r="A155" s="38">
        <v>8501</v>
      </c>
      <c r="B155" s="28" t="s">
        <v>113</v>
      </c>
      <c r="C155" s="18">
        <v>0</v>
      </c>
    </row>
    <row r="156" spans="1:3" s="19" customFormat="1" x14ac:dyDescent="0.25">
      <c r="A156" s="38">
        <v>8502</v>
      </c>
      <c r="B156" s="27" t="s">
        <v>106</v>
      </c>
      <c r="C156" s="18">
        <v>0</v>
      </c>
    </row>
    <row r="157" spans="1:3" s="19" customFormat="1" x14ac:dyDescent="0.25">
      <c r="A157" s="38">
        <v>8503</v>
      </c>
      <c r="B157" s="27" t="s">
        <v>107</v>
      </c>
      <c r="C157" s="18">
        <v>0</v>
      </c>
    </row>
    <row r="158" spans="1:3" s="19" customFormat="1" x14ac:dyDescent="0.25">
      <c r="A158" s="38">
        <v>8504</v>
      </c>
      <c r="B158" s="27" t="s">
        <v>108</v>
      </c>
      <c r="C158" s="18">
        <v>0</v>
      </c>
    </row>
    <row r="159" spans="1:3" s="19" customFormat="1" x14ac:dyDescent="0.25">
      <c r="A159" s="38">
        <v>8505</v>
      </c>
      <c r="B159" s="27" t="s">
        <v>109</v>
      </c>
      <c r="C159" s="18">
        <v>0</v>
      </c>
    </row>
    <row r="160" spans="1:3" s="19" customFormat="1" ht="21" x14ac:dyDescent="0.25">
      <c r="A160" s="38">
        <v>8506</v>
      </c>
      <c r="B160" s="28" t="s">
        <v>81</v>
      </c>
      <c r="C160" s="18">
        <v>0</v>
      </c>
    </row>
    <row r="161" spans="1:3" s="19" customFormat="1" x14ac:dyDescent="0.25">
      <c r="A161" s="38">
        <v>8507</v>
      </c>
      <c r="B161" s="27" t="s">
        <v>110</v>
      </c>
      <c r="C161" s="18">
        <v>0</v>
      </c>
    </row>
    <row r="162" spans="1:3" s="19" customFormat="1" ht="21" x14ac:dyDescent="0.25">
      <c r="A162" s="38">
        <v>8508</v>
      </c>
      <c r="B162" s="28" t="s">
        <v>111</v>
      </c>
      <c r="C162" s="18">
        <v>1</v>
      </c>
    </row>
    <row r="163" spans="1:3" s="19" customFormat="1" x14ac:dyDescent="0.25">
      <c r="A163" s="38">
        <v>8509</v>
      </c>
      <c r="B163" s="27" t="s">
        <v>112</v>
      </c>
      <c r="C163" s="18">
        <v>0</v>
      </c>
    </row>
    <row r="164" spans="1:3" s="19" customFormat="1" x14ac:dyDescent="0.25">
      <c r="A164" s="38">
        <v>8510</v>
      </c>
      <c r="B164" s="27" t="s">
        <v>128</v>
      </c>
      <c r="C164" s="18">
        <v>0</v>
      </c>
    </row>
    <row r="165" spans="1:3" s="19" customFormat="1" x14ac:dyDescent="0.25">
      <c r="A165" s="38">
        <v>8511</v>
      </c>
      <c r="B165" s="27" t="s">
        <v>124</v>
      </c>
      <c r="C165" s="18">
        <v>0</v>
      </c>
    </row>
    <row r="166" spans="1:3" s="19" customFormat="1" x14ac:dyDescent="0.25">
      <c r="A166" s="38">
        <v>8512</v>
      </c>
      <c r="B166" s="27" t="s">
        <v>125</v>
      </c>
      <c r="C166" s="18">
        <v>0</v>
      </c>
    </row>
    <row r="167" spans="1:3" s="19" customFormat="1" x14ac:dyDescent="0.25">
      <c r="A167" s="38">
        <v>8513</v>
      </c>
      <c r="B167" s="27" t="s">
        <v>126</v>
      </c>
      <c r="C167" s="18">
        <v>0</v>
      </c>
    </row>
    <row r="168" spans="1:3" s="19" customFormat="1" x14ac:dyDescent="0.25">
      <c r="A168" s="38">
        <v>8514</v>
      </c>
      <c r="B168" s="27" t="s">
        <v>127</v>
      </c>
      <c r="C168" s="18">
        <v>0</v>
      </c>
    </row>
    <row r="169" spans="1:3" s="19" customFormat="1" x14ac:dyDescent="0.25">
      <c r="A169" s="38">
        <v>8515</v>
      </c>
      <c r="B169" s="27" t="s">
        <v>129</v>
      </c>
      <c r="C169" s="18">
        <v>0</v>
      </c>
    </row>
    <row r="170" spans="1:3" s="19" customFormat="1" x14ac:dyDescent="0.25">
      <c r="A170" s="38">
        <v>8516</v>
      </c>
      <c r="B170" s="27" t="s">
        <v>160</v>
      </c>
      <c r="C170" s="18">
        <v>0</v>
      </c>
    </row>
    <row r="171" spans="1:3" s="19" customFormat="1" x14ac:dyDescent="0.25">
      <c r="A171" s="38">
        <v>8517</v>
      </c>
      <c r="B171" s="27" t="s">
        <v>161</v>
      </c>
      <c r="C171" s="18">
        <v>0</v>
      </c>
    </row>
    <row r="172" spans="1:3" s="19" customFormat="1" ht="21" x14ac:dyDescent="0.25">
      <c r="A172" s="38">
        <v>8518</v>
      </c>
      <c r="B172" s="28" t="s">
        <v>162</v>
      </c>
      <c r="C172" s="18">
        <v>0</v>
      </c>
    </row>
    <row r="173" spans="1:3" s="19" customFormat="1" ht="3.75" customHeight="1" x14ac:dyDescent="0.25">
      <c r="A173" s="38"/>
      <c r="B173" s="4"/>
      <c r="C173" s="18"/>
    </row>
    <row r="174" spans="1:3" s="19" customFormat="1" x14ac:dyDescent="0.25">
      <c r="A174" s="50">
        <v>0</v>
      </c>
      <c r="B174" s="2" t="s">
        <v>83</v>
      </c>
      <c r="C174" s="23">
        <f>+C176</f>
        <v>80000000</v>
      </c>
    </row>
    <row r="175" spans="1:3" s="19" customFormat="1" ht="3.75" customHeight="1" x14ac:dyDescent="0.25">
      <c r="A175" s="38"/>
      <c r="B175" s="5"/>
      <c r="C175" s="12"/>
    </row>
    <row r="176" spans="1:3" s="19" customFormat="1" x14ac:dyDescent="0.25">
      <c r="A176" s="38" t="s">
        <v>164</v>
      </c>
      <c r="B176" s="27" t="s">
        <v>166</v>
      </c>
      <c r="C176" s="12">
        <v>80000000</v>
      </c>
    </row>
    <row r="177" spans="1:3" s="19" customFormat="1" ht="31.5" x14ac:dyDescent="0.25">
      <c r="A177" s="38" t="s">
        <v>165</v>
      </c>
      <c r="B177" s="28" t="s">
        <v>167</v>
      </c>
      <c r="C177" s="12">
        <v>80000000</v>
      </c>
    </row>
    <row r="178" spans="1:3" s="19" customFormat="1" ht="3.75" customHeight="1" x14ac:dyDescent="0.25">
      <c r="A178" s="52"/>
      <c r="B178" s="53"/>
      <c r="C178" s="54"/>
    </row>
    <row r="179" spans="1:3" s="19" customFormat="1" x14ac:dyDescent="0.25">
      <c r="A179" s="61" t="s">
        <v>163</v>
      </c>
      <c r="B179" s="62"/>
      <c r="C179" s="23">
        <f>+C4+C26+C38+C85+C100+C118+C174</f>
        <v>2910185145.8850002</v>
      </c>
    </row>
    <row r="180" spans="1:3" s="19" customFormat="1" x14ac:dyDescent="0.25">
      <c r="A180" s="33"/>
      <c r="B180" s="9"/>
      <c r="C180" s="14"/>
    </row>
    <row r="181" spans="1:3" s="19" customFormat="1" x14ac:dyDescent="0.25">
      <c r="A181" s="33"/>
      <c r="B181" s="10" t="s">
        <v>122</v>
      </c>
      <c r="C181" s="30">
        <f>+C4+C38+C85+C100+C118+C174</f>
        <v>2910185145.8850002</v>
      </c>
    </row>
    <row r="182" spans="1:3" s="19" customFormat="1" ht="12" x14ac:dyDescent="0.25">
      <c r="A182" s="33"/>
      <c r="B182" s="16" t="s">
        <v>121</v>
      </c>
      <c r="C182" s="29">
        <f>+C89</f>
        <v>8660401</v>
      </c>
    </row>
    <row r="183" spans="1:3" s="19" customFormat="1" ht="12" x14ac:dyDescent="0.25">
      <c r="A183" s="33"/>
      <c r="B183" s="9" t="s">
        <v>92</v>
      </c>
      <c r="C183" s="29">
        <f>C134</f>
        <v>20826299.5</v>
      </c>
    </row>
    <row r="184" spans="1:3" s="19" customFormat="1" ht="12" x14ac:dyDescent="0.25">
      <c r="A184" s="33"/>
      <c r="B184" s="9" t="s">
        <v>32</v>
      </c>
      <c r="C184" s="29">
        <f>+C58</f>
        <v>452902920.44999999</v>
      </c>
    </row>
    <row r="185" spans="1:3" s="19" customFormat="1" x14ac:dyDescent="0.25">
      <c r="A185" s="33"/>
      <c r="B185" s="10" t="s">
        <v>123</v>
      </c>
      <c r="C185" s="30">
        <f t="shared" ref="C185" si="13">+C181-C182-C183-C184</f>
        <v>2427795524.9350004</v>
      </c>
    </row>
    <row r="186" spans="1:3" s="19" customFormat="1" x14ac:dyDescent="0.25">
      <c r="A186" s="33"/>
      <c r="B186" s="11"/>
    </row>
    <row r="187" spans="1:3" s="19" customFormat="1" hidden="1" x14ac:dyDescent="0.25">
      <c r="A187" s="33"/>
      <c r="B187" s="9"/>
      <c r="C187" s="14">
        <f>+C118-C183</f>
        <v>1594270053</v>
      </c>
    </row>
    <row r="188" spans="1:3" s="19" customFormat="1" hidden="1" x14ac:dyDescent="0.25">
      <c r="A188" s="33"/>
      <c r="B188" s="9"/>
      <c r="C188" s="14">
        <f>+C185-C187</f>
        <v>833525471.93500042</v>
      </c>
    </row>
    <row r="189" spans="1:3" s="19" customFormat="1" hidden="1" x14ac:dyDescent="0.25">
      <c r="A189" s="33"/>
      <c r="B189" s="9"/>
      <c r="C189" s="14">
        <f>+C176</f>
        <v>80000000</v>
      </c>
    </row>
    <row r="190" spans="1:3" s="19" customFormat="1" hidden="1" x14ac:dyDescent="0.25">
      <c r="A190" s="33"/>
      <c r="B190" s="9"/>
      <c r="C190" s="14">
        <f>+C188-C189</f>
        <v>753525471.93500042</v>
      </c>
    </row>
    <row r="191" spans="1:3" s="19" customFormat="1" x14ac:dyDescent="0.25">
      <c r="A191" s="33"/>
      <c r="B191" s="9"/>
    </row>
    <row r="192" spans="1:3" s="19" customFormat="1" x14ac:dyDescent="0.25">
      <c r="A192" s="33"/>
      <c r="B192" s="9"/>
    </row>
    <row r="193" spans="2:2" x14ac:dyDescent="0.15">
      <c r="B193" s="9"/>
    </row>
    <row r="194" spans="2:2" x14ac:dyDescent="0.15">
      <c r="B194" s="9"/>
    </row>
    <row r="195" spans="2:2" x14ac:dyDescent="0.15">
      <c r="B195" s="9"/>
    </row>
    <row r="196" spans="2:2" x14ac:dyDescent="0.15">
      <c r="B196" s="9"/>
    </row>
    <row r="197" spans="2:2" x14ac:dyDescent="0.15">
      <c r="B197" s="9"/>
    </row>
    <row r="198" spans="2:2" x14ac:dyDescent="0.15">
      <c r="B198" s="9"/>
    </row>
    <row r="199" spans="2:2" x14ac:dyDescent="0.15">
      <c r="B199" s="9"/>
    </row>
    <row r="200" spans="2:2" x14ac:dyDescent="0.15">
      <c r="B200" s="9"/>
    </row>
    <row r="201" spans="2:2" x14ac:dyDescent="0.15">
      <c r="B201" s="9"/>
    </row>
    <row r="202" spans="2:2" x14ac:dyDescent="0.15">
      <c r="B202" s="9"/>
    </row>
    <row r="203" spans="2:2" x14ac:dyDescent="0.15">
      <c r="B203" s="9"/>
    </row>
    <row r="204" spans="2:2" x14ac:dyDescent="0.15">
      <c r="B204" s="9"/>
    </row>
    <row r="205" spans="2:2" x14ac:dyDescent="0.15">
      <c r="B205" s="9"/>
    </row>
    <row r="206" spans="2:2" x14ac:dyDescent="0.15">
      <c r="B206" s="9"/>
    </row>
    <row r="207" spans="2:2" x14ac:dyDescent="0.15">
      <c r="B207" s="9"/>
    </row>
    <row r="208" spans="2:2" x14ac:dyDescent="0.15">
      <c r="B208" s="9"/>
    </row>
    <row r="209" spans="2:2" x14ac:dyDescent="0.15">
      <c r="B209" s="9"/>
    </row>
    <row r="210" spans="2:2" x14ac:dyDescent="0.15">
      <c r="B210" s="9"/>
    </row>
    <row r="211" spans="2:2" x14ac:dyDescent="0.15">
      <c r="B211" s="9"/>
    </row>
    <row r="212" spans="2:2" x14ac:dyDescent="0.15">
      <c r="B212" s="9"/>
    </row>
  </sheetData>
  <mergeCells count="2">
    <mergeCell ref="A2:C2"/>
    <mergeCell ref="A179:B179"/>
  </mergeCells>
  <printOptions horizontalCentered="1"/>
  <pageMargins left="0.35433070866141736" right="0.35433070866141736" top="0.74803149606299213" bottom="0.74803149606299213" header="0.31496062992125984" footer="0.31496062992125984"/>
  <pageSetup orientation="portrait" horizontalDpi="4294967293" verticalDpi="4294967293" r:id="rId1"/>
  <headerFooter>
    <oddFooter>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 2022 para articulo</vt:lpstr>
      <vt:lpstr>'PRESUPUESTO 2022 para articulo'!Área_de_impresión</vt:lpstr>
      <vt:lpstr>'PRESUPUESTO 2022 para articulo'!Títulos_a_imprimir</vt:lpstr>
    </vt:vector>
  </TitlesOfParts>
  <Company>Honorable Ayuntamiento de Durango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Rosendo Ceniceros Covarrubias</dc:creator>
  <cp:lastModifiedBy>Abel Hernandez Moreno</cp:lastModifiedBy>
  <cp:lastPrinted>2021-10-22T17:55:51Z</cp:lastPrinted>
  <dcterms:created xsi:type="dcterms:W3CDTF">2017-02-09T17:41:54Z</dcterms:created>
  <dcterms:modified xsi:type="dcterms:W3CDTF">2021-10-26T03:24:32Z</dcterms:modified>
</cp:coreProperties>
</file>