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Lulu\Desktop\INICIATIVA 2022\CONGRESO\"/>
    </mc:Choice>
  </mc:AlternateContent>
  <xr:revisionPtr revIDLastSave="0" documentId="13_ncr:1_{470CB494-C08E-43D3-AF57-D0D6EF7899D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ICI LEY INGRESOS 2022" sheetId="1" r:id="rId1"/>
  </sheets>
  <definedNames>
    <definedName name="_xlnm.Print_Area" localSheetId="0">'INICI LEY INGRESOS 2022'!$B$162:$C$162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2" i="1" l="1"/>
  <c r="D90" i="1"/>
  <c r="D42" i="1"/>
  <c r="D19" i="1"/>
  <c r="D24" i="1" l="1"/>
  <c r="D116" i="1"/>
  <c r="D155" i="1" l="1"/>
  <c r="D153" i="1" s="1"/>
  <c r="D145" i="1"/>
  <c r="D135" i="1"/>
  <c r="D134" i="1" s="1"/>
  <c r="D124" i="1"/>
  <c r="D103" i="1"/>
  <c r="D101" i="1" s="1"/>
  <c r="D94" i="1"/>
  <c r="D88" i="1" s="1"/>
  <c r="D86" i="1" s="1"/>
  <c r="D78" i="1"/>
  <c r="D77" i="1" s="1"/>
  <c r="D65" i="1"/>
  <c r="D64" i="1" s="1"/>
  <c r="D58" i="1"/>
  <c r="D54" i="1"/>
  <c r="D30" i="1"/>
  <c r="D28" i="1" s="1"/>
  <c r="D14" i="1"/>
  <c r="D11" i="1"/>
  <c r="D10" i="1" s="1"/>
  <c r="D8" i="1"/>
  <c r="D6" i="1" s="1"/>
  <c r="D48" i="1" l="1"/>
  <c r="D122" i="1"/>
  <c r="D40" i="1"/>
  <c r="D15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138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Preguntar Saldo Inicial
</t>
        </r>
      </text>
    </comment>
  </commentList>
</comments>
</file>

<file path=xl/sharedStrings.xml><?xml version="1.0" encoding="utf-8"?>
<sst xmlns="http://schemas.openxmlformats.org/spreadsheetml/2006/main" count="147" uniqueCount="139">
  <si>
    <t>MUNICIPIO DE: SANTIAGO PAPASQUIARO, DGO.</t>
  </si>
  <si>
    <t>INICIATIVA DE LEY DE INGRESOS PARA EL EJERCICIO FISCAL 2022</t>
  </si>
  <si>
    <t>No.</t>
  </si>
  <si>
    <t>NOMBRE</t>
  </si>
  <si>
    <t>INGRESO ESTIMADO</t>
  </si>
  <si>
    <t>IMPUESTOS</t>
  </si>
  <si>
    <t>IMPUESTOS SOBRE LOS INGRESOS</t>
  </si>
  <si>
    <t>SOBRE DIVERSIONES Y ESPECTÁCULOS PÚBLICOS</t>
  </si>
  <si>
    <t>IMPUESTOS SOBRE EL PATRIMONIO</t>
  </si>
  <si>
    <t>PREDIAL</t>
  </si>
  <si>
    <t>IMPUESTO DEL EJERCICIO</t>
  </si>
  <si>
    <t>IMPUESTO DE EJERCICIOS ANTERIORES</t>
  </si>
  <si>
    <t>IMPUESTOS SOBRE LA PRODUCCIÓN, EL CONSUMO Y LAS TRANSACCIONES</t>
  </si>
  <si>
    <t>SOBRE ACTIVIDADES COMERCIALES Y OFICIOS AMBULANTES</t>
  </si>
  <si>
    <t>SOBRE EJERCICIOS DE ACT. MERC., INDUST., AGRIC. Y GANADERAS</t>
  </si>
  <si>
    <t>SOBRE ANUNCIOS</t>
  </si>
  <si>
    <t>SOBRE TRASLACIÓN DE DOMINIO DE BIENES INMUEBLES</t>
  </si>
  <si>
    <t>ACCESORIOS DE IMPUESTOS</t>
  </si>
  <si>
    <t>RECARGOS</t>
  </si>
  <si>
    <t>INDEMNIZACION</t>
  </si>
  <si>
    <t>GASTOS DE EJECUCIÓN</t>
  </si>
  <si>
    <t>MULTAS</t>
  </si>
  <si>
    <t>OTROS IMPUESTOS</t>
  </si>
  <si>
    <t>ADICIONALES SOBRE IMPUESTOS</t>
  </si>
  <si>
    <t>IMPUESTOS NO COMPRENDIDOS EN LA LEY DE INGRESOS VIGENTE, CAUSADOS EN EJERCICIOS FISCALES ANTERIORES   PENDIENTES DE LIQUIDACIÓN O PAGO.</t>
  </si>
  <si>
    <t>CONTRIBUCIONES DE  MEJORAS</t>
  </si>
  <si>
    <t>CONTRIBUCIÓN DE MEJORAS POR OBRAS PÚBLICAS</t>
  </si>
  <si>
    <t>LAS DE CAPTACIÓN DE AGUA</t>
  </si>
  <si>
    <t>LAS DE INSTALACIÓN DE TUBERÍAS DE DISTRIBUCIÓN DE AGUA</t>
  </si>
  <si>
    <t>LAS DE CONSTRUCCIÓN O RECONSTRUCCIÓN DE ALCANTARILLADO, DRENAJE, DESAGÜE, ENTUBAMIENTO DE AGUAS DE RIOS, ARROYOS Y CANALES</t>
  </si>
  <si>
    <t>LAS DE PAVIMENTACIÓN DE CALLES Y AVENIDAS</t>
  </si>
  <si>
    <t>LAS DE APERTURA, AMPLIACIÓN Y PROLONGACIÓN DE CALLES Y AVENIDAS</t>
  </si>
  <si>
    <t>LAS DE CONSTRUCCIÓN Y RECONSTRUCCIÓN DE BANQUETAS</t>
  </si>
  <si>
    <t>LAS DE INSTALACIÓN DE ALUMBRADO PÚBLICO</t>
  </si>
  <si>
    <t>CONTRIBUCIONES DE MEJORAS NO COMPRENDIDAS EN LA LEY DE INGRESOS VIGENTE, CAUSADAS EN EJERCICIOS FISCALES ANTERIORES   PENDIENTES DE LIQUIDACIÓN O PAGO.</t>
  </si>
  <si>
    <t>DERECHOS</t>
  </si>
  <si>
    <t>DERECHOS POR EL USO, GOCE, APROVECHAMIENTO O EXPLOTACIÓN DE BIENES DE DOMINIO PÚBLICO</t>
  </si>
  <si>
    <t>SOBRE VEHÍCULOS</t>
  </si>
  <si>
    <t>POR LA EXPLOTACIÓN COMERCIAL DE MATERIALES DE CONSTRUCCIÓN</t>
  </si>
  <si>
    <t>CANALIZACIÓN DE INSTALACIONES SUBTERRÁNEAS, DE CASETAS TELEFÓNICAS Y POSTES DE LUZ</t>
  </si>
  <si>
    <t>POR ESTABLECIMIENTO DE INSTALACIÓN  DE MOBILIARIO URBANO Y PUBLICITARIO EN LA VÍA PÚBLICA.</t>
  </si>
  <si>
    <t>POR ESTACIONAMIENTO DE VEHÍCULOS EN LA VÍA PÚBLICA EN AQUELLOS LUGARES DONDE EXISTEN APARATOS MARCADORES DE TIEMPO</t>
  </si>
  <si>
    <t>DERECHOS POR PRESTACION DE SERVICIOS</t>
  </si>
  <si>
    <t>POR SERVICIOS DE RASTRO</t>
  </si>
  <si>
    <t>POR LA PRESTACIÓN DE SERVICIOS DE PANTEONES MUNICIPALES.</t>
  </si>
  <si>
    <t>POR  SERVICIO DE ALINEACIÓN DE PREDIOS Y FIJACIÓN DE NUMEROS OFICIALES</t>
  </si>
  <si>
    <t>POR CONSTRUCCIONES, RECONSTRUCCIONES, REPARACIONES Y DEMOLICIONES</t>
  </si>
  <si>
    <t>SOBRE FRACCIONAMIENTOS</t>
  </si>
  <si>
    <t>POR COOPERACIÓN PARA OBRAS PUBLICAS</t>
  </si>
  <si>
    <t>EN EFECTIVO</t>
  </si>
  <si>
    <t>EN ESPECIE</t>
  </si>
  <si>
    <t>POR SERVICIO DE GESTIÓN INTEGRAL DE RESIDUOS</t>
  </si>
  <si>
    <t>POR SERVICIOS DE AGUA POTABLE, ALCANTARILLADO Y SANEAMIENTO</t>
  </si>
  <si>
    <t>DEL EJERCICIO</t>
  </si>
  <si>
    <t>EJERCICIOS ANTERIORES</t>
  </si>
  <si>
    <t>REGISTRO DE FIERROS DE HERRAR</t>
  </si>
  <si>
    <t>SOBRE CERTIFICADOS, ACTAS Y LEGALIZACIONES</t>
  </si>
  <si>
    <t>SOBRE EMPADRONAMIENTO</t>
  </si>
  <si>
    <t>EXPEDICIÓN DE LICENCIAS Y REFRENDOS</t>
  </si>
  <si>
    <t>EXPENDIOS DE BEBIDAS ALCOHÓLICAS</t>
  </si>
  <si>
    <t>EXPEDICIÓN</t>
  </si>
  <si>
    <t>REFRENDO</t>
  </si>
  <si>
    <t>MOVIMIENTO DE PATENTES</t>
  </si>
  <si>
    <t>POR APERTURA DE NEGOCIOS EN HORAS EXTRAORDINARIAS</t>
  </si>
  <si>
    <t>POR INSPECCIÓN Y VIGILANCIA PARA LA SEGURIDAD PUBLICA</t>
  </si>
  <si>
    <t>POR REVISIÓN, INSPECCIÓN Y SERVICIOS</t>
  </si>
  <si>
    <t>POR SERVICIOS CATASTRALES</t>
  </si>
  <si>
    <t>POR SERVICIOS DE CERTIFICACIONES, LEGALIZACIONES Y EXPEDICIÓN DE COPIAS CERTIFICADAS</t>
  </si>
  <si>
    <t>POR LA AUTORIZACIÓN PARA LA COLOCACIÓN DE ANUNCIOS PUBLICITARIOS, EN LUGARES DISTINTOS DEL PROPIO ESTABLECIMIENTO COMERCIAL, Y EN RELACIÓN A LA CONTAMINACIÓN VISUAL DEL MUNICIPIO.</t>
  </si>
  <si>
    <t>POR SERVICIO  PÚBLICO DE ILUMINACIÓN</t>
  </si>
  <si>
    <t>OTROS DERECHOS</t>
  </si>
  <si>
    <t>ACCESORIOS DE DERECHOS</t>
  </si>
  <si>
    <t>AGUA</t>
  </si>
  <si>
    <t>REFRENDOS</t>
  </si>
  <si>
    <t>DERECHOS NO COMPRENDIDOS EN LA LEY DE INGRESOS VIGENTE, CAUSADAS EN EJERCICIOS FISCALES ANTERIORES   PENDIENTES DE LIQUIDACIÓN O PAGO.</t>
  </si>
  <si>
    <t>PRODUCTOS</t>
  </si>
  <si>
    <t xml:space="preserve">PRODUCTOS </t>
  </si>
  <si>
    <t>POR ESTABLECIMIENTO DE EMPRESAS QUE DEPENDEN DEL MPIO.</t>
  </si>
  <si>
    <t>POR CRÉDITOS A FAVOR DEL MPIO.</t>
  </si>
  <si>
    <t>RENDIMIENTOS FINANCIEROS</t>
  </si>
  <si>
    <t>CRÉDITOS A FAVOR DEL MUNICIPIO</t>
  </si>
  <si>
    <t>POR VENTA DE BIENES MOSTRENCOS Y ABANDONADOS</t>
  </si>
  <si>
    <t>POR VENTA DE OBJETOS RECOGIDOS POR AUTORIDADES MPALES.</t>
  </si>
  <si>
    <t>EXPROPIACIONES</t>
  </si>
  <si>
    <t>LOS QUE SE OBTENGAN DE LA VENTA DE OBJETOS RECOGIDOS POR AUTORIDADES MUNICIPALES</t>
  </si>
  <si>
    <t>FIANZAS QUE SE HAGAN EFECTIVAS A FAVOR DEL MUNICIPIO POR RESOLUCIONES FIRMES DE AUTORIDAD COMPETENTE</t>
  </si>
  <si>
    <t>OTROS PRODUCTOS QUE GENERAN INGRESOS CORRIENTES</t>
  </si>
  <si>
    <t>PRODUCTOS NO COMPRENDIDOS EN LA LEY DE INGRESOS VIGENTE,  CAUSADAS EN EJERCICIOS FISCALES ANTERIORES   PENDIENTES DE LIQUIDACIÓN O PAGO.</t>
  </si>
  <si>
    <t>APROVECHAMIENTOS</t>
  </si>
  <si>
    <t xml:space="preserve">APROVECHAMIENTOS </t>
  </si>
  <si>
    <t>MULTAS MUNICIPALES</t>
  </si>
  <si>
    <t>DONATIVOS Y APORTACIONES</t>
  </si>
  <si>
    <t>SUBSIDIOS</t>
  </si>
  <si>
    <t>COOPERACIONES DEL GOB FEDERAL, DEL ESTADO, ORGANISMOS DESCENTRALIZADOS, EMPRESAS DE PARTICIPACIÓN ESTATAL Y DE CUALQUIERA OTRAS PERSONAS</t>
  </si>
  <si>
    <t>REINTEGROS</t>
  </si>
  <si>
    <t>MULTAS FEDERALES NO FISCALES</t>
  </si>
  <si>
    <t>NO ESPECIFICADOS</t>
  </si>
  <si>
    <t>APROVECHAMIENTOS PATRIMONIALES</t>
  </si>
  <si>
    <t>ARRENDAMIENTO DE BIENES DEL MPIO.</t>
  </si>
  <si>
    <t>ENAJENACIÓN DE BIENES MUEB. E INMUEB. MPALES.</t>
  </si>
  <si>
    <t>VEHÍCULOS Y EQUIPO DE TRANSPORTE</t>
  </si>
  <si>
    <t>ACCESORIOS DE APROVECHAMIENTOS</t>
  </si>
  <si>
    <t>APROVECHAMIENTOS NO COMPRENDIDOS EN LA LEY DE INGRESOS VIGENTE, CAUSADAS EN EJERCICIOS FISCALES ANTERIORES   PENDIENTES DE LIQUIDACIÓN O PAGO.</t>
  </si>
  <si>
    <t>PARTICIPACIONES, APORTACIONES, CONVENIOS, INCENTIVOS DERIVADOS DE LA COLABORACIÓN FISCAL Y FONDOS DISTINTOS DE APORTACIONES</t>
  </si>
  <si>
    <t>PARTICIPACIONES</t>
  </si>
  <si>
    <t>FONDO GENERAL DE PARTICIPACIONES</t>
  </si>
  <si>
    <t>FONDO DE FISCALIZACIÓN</t>
  </si>
  <si>
    <t>FONDO DE FOMENTO MUNICIPAL</t>
  </si>
  <si>
    <t>IMPUESTO ESPECIAL SOBRE PRODUCCIÓN Y SERVICIOS</t>
  </si>
  <si>
    <t>IMPUESTO ESPECIAL SOBRE PRODUCCIÓN Y SERVICIOS SOBRE VENTA DE GASOLINA Y DIESEL</t>
  </si>
  <si>
    <t>FONDO ESTATAL</t>
  </si>
  <si>
    <t>OTROS APOYOS EXTRAORDINARIOS</t>
  </si>
  <si>
    <t>RECAUDACION DE ISR POR SALARIOS</t>
  </si>
  <si>
    <t>ISR ENAJENACIÓN DE BIENES INMUEBLES</t>
  </si>
  <si>
    <t>APORTACIONES</t>
  </si>
  <si>
    <t>APORTACIONES FEDERALES PARA EL FONDO</t>
  </si>
  <si>
    <t>FONDO DE APORTACIONES PARA EL FORTALECIMIENTO DE LOS MUNICIPIOS</t>
  </si>
  <si>
    <t>FONDO DE APORTACIONES PARA LA INFRAESTRUCTURA SOCIAL MUNICIPAL</t>
  </si>
  <si>
    <t>CONVENIO</t>
  </si>
  <si>
    <t xml:space="preserve">OTROS  </t>
  </si>
  <si>
    <t>PAES 2020</t>
  </si>
  <si>
    <t>TESORERIA 2020</t>
  </si>
  <si>
    <t>FISM 2019</t>
  </si>
  <si>
    <t>FONDO MINERO</t>
  </si>
  <si>
    <t>FORTAMUN 2020</t>
  </si>
  <si>
    <t>INCENTIVOS DERIVADOS DE LA COLABORACIÓN FISCAL</t>
  </si>
  <si>
    <t>IMPUESTO SOBRE AUTOMÓVILES NUEVOS</t>
  </si>
  <si>
    <t>FONDO DE COMPENSACIÓN ISAN</t>
  </si>
  <si>
    <t>IMPUESTO SOBRE TENENCIA DE USO DE VEHÍCULOS</t>
  </si>
  <si>
    <t>FONDOS DISTINTOS DE APORTACIONES</t>
  </si>
  <si>
    <t>FONDO PARA EL DESARROLLO REGIONAL SUSTENTABLE DE ESTADO  Y MUNICIPIOS MINEROS (FONDO MINERO)</t>
  </si>
  <si>
    <t>INGRESOS DERIVADOS DE FINANCIAMIENTOS</t>
  </si>
  <si>
    <r>
      <t>0</t>
    </r>
    <r>
      <rPr>
        <b/>
        <sz val="8"/>
        <color theme="0"/>
        <rFont val="Arial"/>
        <family val="2"/>
      </rPr>
      <t>.</t>
    </r>
    <r>
      <rPr>
        <b/>
        <sz val="8"/>
        <rFont val="Arial"/>
        <family val="2"/>
      </rPr>
      <t>30</t>
    </r>
  </si>
  <si>
    <t>FINANCIAMIENTO INTERNO</t>
  </si>
  <si>
    <r>
      <t>0</t>
    </r>
    <r>
      <rPr>
        <b/>
        <sz val="8"/>
        <color theme="0"/>
        <rFont val="Arial"/>
        <family val="2"/>
      </rPr>
      <t>.</t>
    </r>
    <r>
      <rPr>
        <b/>
        <sz val="8"/>
        <rFont val="Arial"/>
        <family val="2"/>
      </rPr>
      <t>301</t>
    </r>
  </si>
  <si>
    <t>LOS QUE PROVIENEN DE OBLIGACIONES CONTRAIDAS POR EL MUNICIPIO A CORTO O LARGO PLAZO, CON ACREEDORES NACIONALES Y PAGADEROS EN EL INTERIOR DEL PAÍS EN MONEDA NACIONAL.</t>
  </si>
  <si>
    <t>SUMA TOTAL DE LOS INGRESOS:</t>
  </si>
  <si>
    <t>Ingresos suspendidos</t>
  </si>
  <si>
    <t>SANTIAGO PAPASQUIARO DURANGO A LOS 26 DÍAS DE OCTUBRE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</si>
</sst>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sz val="7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4" fontId="2" fillId="0" borderId="0" xfId="0" applyNumberFormat="1" applyFont="1" applyFill="1" applyAlignment="1">
      <alignment vertical="center"/>
    </xf>
    <xf numFmtId="4" fontId="3" fillId="3" borderId="0" xfId="0" applyNumberFormat="1" applyFont="1" applyFill="1" applyBorder="1" applyAlignment="1">
      <alignment horizontal="center" vertical="center"/>
    </xf>
    <xf numFmtId="4" fontId="2" fillId="3" borderId="0" xfId="0" applyNumberFormat="1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0" fontId="3" fillId="0" borderId="0" xfId="0" applyFont="1" applyBorder="1" applyAlignment="1">
      <alignment vertical="center"/>
    </xf>
    <xf numFmtId="4" fontId="3" fillId="0" borderId="0" xfId="0" applyNumberFormat="1" applyFont="1" applyFill="1" applyBorder="1" applyAlignment="1">
      <alignment horizontal="justify" vertical="center" wrapText="1"/>
    </xf>
    <xf numFmtId="4" fontId="5" fillId="0" borderId="0" xfId="0" applyNumberFormat="1" applyFont="1" applyFill="1" applyAlignment="1">
      <alignment vertical="center"/>
    </xf>
    <xf numFmtId="0" fontId="3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Alignment="1">
      <alignment vertical="center"/>
    </xf>
    <xf numFmtId="4" fontId="3" fillId="0" borderId="2" xfId="0" applyNumberFormat="1" applyFont="1" applyFill="1" applyBorder="1" applyAlignment="1">
      <alignment horizontal="justify" vertical="center" wrapText="1"/>
    </xf>
    <xf numFmtId="0" fontId="3" fillId="4" borderId="2" xfId="0" applyFont="1" applyFill="1" applyBorder="1" applyAlignment="1">
      <alignment vertical="center"/>
    </xf>
    <xf numFmtId="4" fontId="5" fillId="4" borderId="2" xfId="0" applyNumberFormat="1" applyFont="1" applyFill="1" applyBorder="1" applyAlignment="1">
      <alignment horizontal="justify" vertical="center" wrapText="1"/>
    </xf>
    <xf numFmtId="4" fontId="5" fillId="4" borderId="2" xfId="0" applyNumberFormat="1" applyFont="1" applyFill="1" applyBorder="1" applyAlignment="1">
      <alignment horizontal="right" vertical="center" wrapText="1"/>
    </xf>
    <xf numFmtId="4" fontId="5" fillId="4" borderId="2" xfId="0" applyNumberFormat="1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horizontal="justify" vertical="center" wrapText="1"/>
    </xf>
    <xf numFmtId="4" fontId="5" fillId="0" borderId="0" xfId="0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justify" vertical="justify" wrapText="1"/>
    </xf>
    <xf numFmtId="4" fontId="5" fillId="4" borderId="2" xfId="0" applyNumberFormat="1" applyFont="1" applyFill="1" applyBorder="1" applyAlignment="1">
      <alignment horizontal="right" vertical="center"/>
    </xf>
    <xf numFmtId="2" fontId="5" fillId="0" borderId="2" xfId="0" applyNumberFormat="1" applyFont="1" applyFill="1" applyBorder="1" applyAlignment="1">
      <alignment vertical="center"/>
    </xf>
    <xf numFmtId="4" fontId="5" fillId="0" borderId="2" xfId="0" applyNumberFormat="1" applyFont="1" applyFill="1" applyBorder="1" applyAlignment="1" applyProtection="1">
      <alignment horizontal="left" vertical="center"/>
    </xf>
    <xf numFmtId="1" fontId="3" fillId="0" borderId="2" xfId="0" applyNumberFormat="1" applyFont="1" applyFill="1" applyBorder="1" applyAlignment="1">
      <alignment vertical="center"/>
    </xf>
    <xf numFmtId="4" fontId="3" fillId="0" borderId="2" xfId="0" applyNumberFormat="1" applyFont="1" applyFill="1" applyBorder="1" applyAlignment="1" applyProtection="1">
      <alignment horizontal="left" vertical="center"/>
    </xf>
    <xf numFmtId="0" fontId="3" fillId="0" borderId="0" xfId="0" applyFont="1" applyFill="1" applyBorder="1" applyAlignment="1">
      <alignment vertical="center"/>
    </xf>
    <xf numFmtId="4" fontId="5" fillId="3" borderId="2" xfId="0" applyNumberFormat="1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 wrapText="1"/>
    </xf>
    <xf numFmtId="0" fontId="5" fillId="0" borderId="0" xfId="0" applyFont="1" applyBorder="1"/>
    <xf numFmtId="0" fontId="5" fillId="0" borderId="0" xfId="0" applyFont="1"/>
    <xf numFmtId="0" fontId="3" fillId="0" borderId="2" xfId="0" applyFont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4" fontId="5" fillId="0" borderId="2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>
      <alignment horizontal="right" vertical="center"/>
    </xf>
    <xf numFmtId="49" fontId="3" fillId="0" borderId="2" xfId="0" applyNumberFormat="1" applyFont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Alignment="1">
      <alignment horizontal="left" vertical="center"/>
    </xf>
    <xf numFmtId="4" fontId="5" fillId="4" borderId="0" xfId="0" applyNumberFormat="1" applyFont="1" applyFill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4" fontId="7" fillId="0" borderId="0" xfId="0" applyNumberFormat="1" applyFont="1" applyFill="1" applyAlignment="1">
      <alignment vertical="center"/>
    </xf>
    <xf numFmtId="4" fontId="5" fillId="0" borderId="3" xfId="0" applyNumberFormat="1" applyFont="1" applyFill="1" applyBorder="1" applyAlignment="1">
      <alignment horizontal="right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330248</xdr:colOff>
      <xdr:row>162</xdr:row>
      <xdr:rowOff>72880</xdr:rowOff>
    </xdr:from>
    <xdr:to>
      <xdr:col>4</xdr:col>
      <xdr:colOff>25700</xdr:colOff>
      <xdr:row>199</xdr:row>
      <xdr:rowOff>95349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531"/>
        <a:stretch/>
      </xdr:blipFill>
      <xdr:spPr>
        <a:xfrm>
          <a:off x="330248" y="29343205"/>
          <a:ext cx="6220077" cy="7070969"/>
        </a:xfrm>
        <a:prstGeom prst="rect">
          <a:avLst/>
        </a:prstGeom>
      </xdr:spPr>
    </xdr:pic>
    <xdr:clientData/>
  </xdr:twoCellAnchor>
  <xdr:twoCellAnchor editAs="oneCell">
    <xdr:from>
      <xdr:col>1</xdr:col>
      <xdr:colOff>69272</xdr:colOff>
      <xdr:row>0</xdr:row>
      <xdr:rowOff>103909</xdr:rowOff>
    </xdr:from>
    <xdr:to>
      <xdr:col>1</xdr:col>
      <xdr:colOff>599670</xdr:colOff>
      <xdr:row>1</xdr:row>
      <xdr:rowOff>347669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05AED92-2BF3-436F-B308-D2CF6377C3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86" y="103909"/>
          <a:ext cx="530398" cy="676715"/>
        </a:xfrm>
        <a:prstGeom prst="rect">
          <a:avLst/>
        </a:prstGeom>
      </xdr:spPr>
    </xdr:pic>
    <xdr:clientData/>
  </xdr:twoCellAnchor>
  <xdr:twoCellAnchor editAs="oneCell">
    <xdr:from>
      <xdr:col>2</xdr:col>
      <xdr:colOff>4277590</xdr:colOff>
      <xdr:row>0</xdr:row>
      <xdr:rowOff>199159</xdr:rowOff>
    </xdr:from>
    <xdr:to>
      <xdr:col>3</xdr:col>
      <xdr:colOff>1038704</xdr:colOff>
      <xdr:row>1</xdr:row>
      <xdr:rowOff>308795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1DF7AD0-F7DD-441E-BE19-6565D005A0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77295" y="199159"/>
          <a:ext cx="1064682" cy="5425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Y169"/>
  <sheetViews>
    <sheetView tabSelected="1" zoomScale="110" zoomScaleNormal="110" zoomScaleSheetLayoutView="100" zoomScalePageLayoutView="80" workbookViewId="0">
      <selection activeCell="G11" sqref="G11"/>
    </sheetView>
  </sheetViews>
  <sheetFormatPr baseColWidth="10" defaultColWidth="15" defaultRowHeight="15" x14ac:dyDescent="0.25"/>
  <cols>
    <col min="1" max="1" width="6.5703125" style="1" customWidth="1"/>
    <col min="2" max="2" width="9.85546875" style="49" customWidth="1"/>
    <col min="3" max="3" width="64.5703125" style="49" customWidth="1"/>
    <col min="4" max="4" width="16.85546875" customWidth="1"/>
    <col min="5" max="225" width="15" style="1"/>
    <col min="226" max="226" width="8.5703125" style="1" customWidth="1"/>
    <col min="227" max="227" width="45.7109375" style="1" customWidth="1"/>
    <col min="228" max="228" width="13.7109375" style="1" customWidth="1"/>
    <col min="229" max="229" width="16.85546875" style="1" customWidth="1"/>
    <col min="230" max="230" width="13.7109375" style="1" customWidth="1"/>
    <col min="231" max="231" width="1.7109375" style="1" customWidth="1"/>
    <col min="232" max="232" width="11.42578125" style="1" customWidth="1"/>
    <col min="233" max="481" width="15" style="1"/>
    <col min="482" max="482" width="8.5703125" style="1" customWidth="1"/>
    <col min="483" max="483" width="45.7109375" style="1" customWidth="1"/>
    <col min="484" max="484" width="13.7109375" style="1" customWidth="1"/>
    <col min="485" max="485" width="16.85546875" style="1" customWidth="1"/>
    <col min="486" max="486" width="13.7109375" style="1" customWidth="1"/>
    <col min="487" max="487" width="1.7109375" style="1" customWidth="1"/>
    <col min="488" max="488" width="11.42578125" style="1" customWidth="1"/>
    <col min="489" max="737" width="15" style="1"/>
    <col min="738" max="738" width="8.5703125" style="1" customWidth="1"/>
    <col min="739" max="739" width="45.7109375" style="1" customWidth="1"/>
    <col min="740" max="740" width="13.7109375" style="1" customWidth="1"/>
    <col min="741" max="741" width="16.85546875" style="1" customWidth="1"/>
    <col min="742" max="742" width="13.7109375" style="1" customWidth="1"/>
    <col min="743" max="743" width="1.7109375" style="1" customWidth="1"/>
    <col min="744" max="744" width="11.42578125" style="1" customWidth="1"/>
    <col min="745" max="993" width="15" style="1"/>
    <col min="994" max="994" width="8.5703125" style="1" customWidth="1"/>
    <col min="995" max="995" width="45.7109375" style="1" customWidth="1"/>
    <col min="996" max="996" width="13.7109375" style="1" customWidth="1"/>
    <col min="997" max="997" width="16.85546875" style="1" customWidth="1"/>
    <col min="998" max="998" width="13.7109375" style="1" customWidth="1"/>
    <col min="999" max="999" width="1.7109375" style="1" customWidth="1"/>
    <col min="1000" max="1000" width="11.42578125" style="1" customWidth="1"/>
    <col min="1001" max="1249" width="15" style="1"/>
    <col min="1250" max="1250" width="8.5703125" style="1" customWidth="1"/>
    <col min="1251" max="1251" width="45.7109375" style="1" customWidth="1"/>
    <col min="1252" max="1252" width="13.7109375" style="1" customWidth="1"/>
    <col min="1253" max="1253" width="16.85546875" style="1" customWidth="1"/>
    <col min="1254" max="1254" width="13.7109375" style="1" customWidth="1"/>
    <col min="1255" max="1255" width="1.7109375" style="1" customWidth="1"/>
    <col min="1256" max="1256" width="11.42578125" style="1" customWidth="1"/>
    <col min="1257" max="1505" width="15" style="1"/>
    <col min="1506" max="1506" width="8.5703125" style="1" customWidth="1"/>
    <col min="1507" max="1507" width="45.7109375" style="1" customWidth="1"/>
    <col min="1508" max="1508" width="13.7109375" style="1" customWidth="1"/>
    <col min="1509" max="1509" width="16.85546875" style="1" customWidth="1"/>
    <col min="1510" max="1510" width="13.7109375" style="1" customWidth="1"/>
    <col min="1511" max="1511" width="1.7109375" style="1" customWidth="1"/>
    <col min="1512" max="1512" width="11.42578125" style="1" customWidth="1"/>
    <col min="1513" max="1761" width="15" style="1"/>
    <col min="1762" max="1762" width="8.5703125" style="1" customWidth="1"/>
    <col min="1763" max="1763" width="45.7109375" style="1" customWidth="1"/>
    <col min="1764" max="1764" width="13.7109375" style="1" customWidth="1"/>
    <col min="1765" max="1765" width="16.85546875" style="1" customWidth="1"/>
    <col min="1766" max="1766" width="13.7109375" style="1" customWidth="1"/>
    <col min="1767" max="1767" width="1.7109375" style="1" customWidth="1"/>
    <col min="1768" max="1768" width="11.42578125" style="1" customWidth="1"/>
    <col min="1769" max="2017" width="15" style="1"/>
    <col min="2018" max="2018" width="8.5703125" style="1" customWidth="1"/>
    <col min="2019" max="2019" width="45.7109375" style="1" customWidth="1"/>
    <col min="2020" max="2020" width="13.7109375" style="1" customWidth="1"/>
    <col min="2021" max="2021" width="16.85546875" style="1" customWidth="1"/>
    <col min="2022" max="2022" width="13.7109375" style="1" customWidth="1"/>
    <col min="2023" max="2023" width="1.7109375" style="1" customWidth="1"/>
    <col min="2024" max="2024" width="11.42578125" style="1" customWidth="1"/>
    <col min="2025" max="2273" width="15" style="1"/>
    <col min="2274" max="2274" width="8.5703125" style="1" customWidth="1"/>
    <col min="2275" max="2275" width="45.7109375" style="1" customWidth="1"/>
    <col min="2276" max="2276" width="13.7109375" style="1" customWidth="1"/>
    <col min="2277" max="2277" width="16.85546875" style="1" customWidth="1"/>
    <col min="2278" max="2278" width="13.7109375" style="1" customWidth="1"/>
    <col min="2279" max="2279" width="1.7109375" style="1" customWidth="1"/>
    <col min="2280" max="2280" width="11.42578125" style="1" customWidth="1"/>
    <col min="2281" max="2529" width="15" style="1"/>
    <col min="2530" max="2530" width="8.5703125" style="1" customWidth="1"/>
    <col min="2531" max="2531" width="45.7109375" style="1" customWidth="1"/>
    <col min="2532" max="2532" width="13.7109375" style="1" customWidth="1"/>
    <col min="2533" max="2533" width="16.85546875" style="1" customWidth="1"/>
    <col min="2534" max="2534" width="13.7109375" style="1" customWidth="1"/>
    <col min="2535" max="2535" width="1.7109375" style="1" customWidth="1"/>
    <col min="2536" max="2536" width="11.42578125" style="1" customWidth="1"/>
    <col min="2537" max="2785" width="15" style="1"/>
    <col min="2786" max="2786" width="8.5703125" style="1" customWidth="1"/>
    <col min="2787" max="2787" width="45.7109375" style="1" customWidth="1"/>
    <col min="2788" max="2788" width="13.7109375" style="1" customWidth="1"/>
    <col min="2789" max="2789" width="16.85546875" style="1" customWidth="1"/>
    <col min="2790" max="2790" width="13.7109375" style="1" customWidth="1"/>
    <col min="2791" max="2791" width="1.7109375" style="1" customWidth="1"/>
    <col min="2792" max="2792" width="11.42578125" style="1" customWidth="1"/>
    <col min="2793" max="3041" width="15" style="1"/>
    <col min="3042" max="3042" width="8.5703125" style="1" customWidth="1"/>
    <col min="3043" max="3043" width="45.7109375" style="1" customWidth="1"/>
    <col min="3044" max="3044" width="13.7109375" style="1" customWidth="1"/>
    <col min="3045" max="3045" width="16.85546875" style="1" customWidth="1"/>
    <col min="3046" max="3046" width="13.7109375" style="1" customWidth="1"/>
    <col min="3047" max="3047" width="1.7109375" style="1" customWidth="1"/>
    <col min="3048" max="3048" width="11.42578125" style="1" customWidth="1"/>
    <col min="3049" max="3297" width="15" style="1"/>
    <col min="3298" max="3298" width="8.5703125" style="1" customWidth="1"/>
    <col min="3299" max="3299" width="45.7109375" style="1" customWidth="1"/>
    <col min="3300" max="3300" width="13.7109375" style="1" customWidth="1"/>
    <col min="3301" max="3301" width="16.85546875" style="1" customWidth="1"/>
    <col min="3302" max="3302" width="13.7109375" style="1" customWidth="1"/>
    <col min="3303" max="3303" width="1.7109375" style="1" customWidth="1"/>
    <col min="3304" max="3304" width="11.42578125" style="1" customWidth="1"/>
    <col min="3305" max="3553" width="15" style="1"/>
    <col min="3554" max="3554" width="8.5703125" style="1" customWidth="1"/>
    <col min="3555" max="3555" width="45.7109375" style="1" customWidth="1"/>
    <col min="3556" max="3556" width="13.7109375" style="1" customWidth="1"/>
    <col min="3557" max="3557" width="16.85546875" style="1" customWidth="1"/>
    <col min="3558" max="3558" width="13.7109375" style="1" customWidth="1"/>
    <col min="3559" max="3559" width="1.7109375" style="1" customWidth="1"/>
    <col min="3560" max="3560" width="11.42578125" style="1" customWidth="1"/>
    <col min="3561" max="3809" width="15" style="1"/>
    <col min="3810" max="3810" width="8.5703125" style="1" customWidth="1"/>
    <col min="3811" max="3811" width="45.7109375" style="1" customWidth="1"/>
    <col min="3812" max="3812" width="13.7109375" style="1" customWidth="1"/>
    <col min="3813" max="3813" width="16.85546875" style="1" customWidth="1"/>
    <col min="3814" max="3814" width="13.7109375" style="1" customWidth="1"/>
    <col min="3815" max="3815" width="1.7109375" style="1" customWidth="1"/>
    <col min="3816" max="3816" width="11.42578125" style="1" customWidth="1"/>
    <col min="3817" max="4065" width="15" style="1"/>
    <col min="4066" max="4066" width="8.5703125" style="1" customWidth="1"/>
    <col min="4067" max="4067" width="45.7109375" style="1" customWidth="1"/>
    <col min="4068" max="4068" width="13.7109375" style="1" customWidth="1"/>
    <col min="4069" max="4069" width="16.85546875" style="1" customWidth="1"/>
    <col min="4070" max="4070" width="13.7109375" style="1" customWidth="1"/>
    <col min="4071" max="4071" width="1.7109375" style="1" customWidth="1"/>
    <col min="4072" max="4072" width="11.42578125" style="1" customWidth="1"/>
    <col min="4073" max="4321" width="15" style="1"/>
    <col min="4322" max="4322" width="8.5703125" style="1" customWidth="1"/>
    <col min="4323" max="4323" width="45.7109375" style="1" customWidth="1"/>
    <col min="4324" max="4324" width="13.7109375" style="1" customWidth="1"/>
    <col min="4325" max="4325" width="16.85546875" style="1" customWidth="1"/>
    <col min="4326" max="4326" width="13.7109375" style="1" customWidth="1"/>
    <col min="4327" max="4327" width="1.7109375" style="1" customWidth="1"/>
    <col min="4328" max="4328" width="11.42578125" style="1" customWidth="1"/>
    <col min="4329" max="4577" width="15" style="1"/>
    <col min="4578" max="4578" width="8.5703125" style="1" customWidth="1"/>
    <col min="4579" max="4579" width="45.7109375" style="1" customWidth="1"/>
    <col min="4580" max="4580" width="13.7109375" style="1" customWidth="1"/>
    <col min="4581" max="4581" width="16.85546875" style="1" customWidth="1"/>
    <col min="4582" max="4582" width="13.7109375" style="1" customWidth="1"/>
    <col min="4583" max="4583" width="1.7109375" style="1" customWidth="1"/>
    <col min="4584" max="4584" width="11.42578125" style="1" customWidth="1"/>
    <col min="4585" max="4833" width="15" style="1"/>
    <col min="4834" max="4834" width="8.5703125" style="1" customWidth="1"/>
    <col min="4835" max="4835" width="45.7109375" style="1" customWidth="1"/>
    <col min="4836" max="4836" width="13.7109375" style="1" customWidth="1"/>
    <col min="4837" max="4837" width="16.85546875" style="1" customWidth="1"/>
    <col min="4838" max="4838" width="13.7109375" style="1" customWidth="1"/>
    <col min="4839" max="4839" width="1.7109375" style="1" customWidth="1"/>
    <col min="4840" max="4840" width="11.42578125" style="1" customWidth="1"/>
    <col min="4841" max="5089" width="15" style="1"/>
    <col min="5090" max="5090" width="8.5703125" style="1" customWidth="1"/>
    <col min="5091" max="5091" width="45.7109375" style="1" customWidth="1"/>
    <col min="5092" max="5092" width="13.7109375" style="1" customWidth="1"/>
    <col min="5093" max="5093" width="16.85546875" style="1" customWidth="1"/>
    <col min="5094" max="5094" width="13.7109375" style="1" customWidth="1"/>
    <col min="5095" max="5095" width="1.7109375" style="1" customWidth="1"/>
    <col min="5096" max="5096" width="11.42578125" style="1" customWidth="1"/>
    <col min="5097" max="5345" width="15" style="1"/>
    <col min="5346" max="5346" width="8.5703125" style="1" customWidth="1"/>
    <col min="5347" max="5347" width="45.7109375" style="1" customWidth="1"/>
    <col min="5348" max="5348" width="13.7109375" style="1" customWidth="1"/>
    <col min="5349" max="5349" width="16.85546875" style="1" customWidth="1"/>
    <col min="5350" max="5350" width="13.7109375" style="1" customWidth="1"/>
    <col min="5351" max="5351" width="1.7109375" style="1" customWidth="1"/>
    <col min="5352" max="5352" width="11.42578125" style="1" customWidth="1"/>
    <col min="5353" max="5601" width="15" style="1"/>
    <col min="5602" max="5602" width="8.5703125" style="1" customWidth="1"/>
    <col min="5603" max="5603" width="45.7109375" style="1" customWidth="1"/>
    <col min="5604" max="5604" width="13.7109375" style="1" customWidth="1"/>
    <col min="5605" max="5605" width="16.85546875" style="1" customWidth="1"/>
    <col min="5606" max="5606" width="13.7109375" style="1" customWidth="1"/>
    <col min="5607" max="5607" width="1.7109375" style="1" customWidth="1"/>
    <col min="5608" max="5608" width="11.42578125" style="1" customWidth="1"/>
    <col min="5609" max="5857" width="15" style="1"/>
    <col min="5858" max="5858" width="8.5703125" style="1" customWidth="1"/>
    <col min="5859" max="5859" width="45.7109375" style="1" customWidth="1"/>
    <col min="5860" max="5860" width="13.7109375" style="1" customWidth="1"/>
    <col min="5861" max="5861" width="16.85546875" style="1" customWidth="1"/>
    <col min="5862" max="5862" width="13.7109375" style="1" customWidth="1"/>
    <col min="5863" max="5863" width="1.7109375" style="1" customWidth="1"/>
    <col min="5864" max="5864" width="11.42578125" style="1" customWidth="1"/>
    <col min="5865" max="6113" width="15" style="1"/>
    <col min="6114" max="6114" width="8.5703125" style="1" customWidth="1"/>
    <col min="6115" max="6115" width="45.7109375" style="1" customWidth="1"/>
    <col min="6116" max="6116" width="13.7109375" style="1" customWidth="1"/>
    <col min="6117" max="6117" width="16.85546875" style="1" customWidth="1"/>
    <col min="6118" max="6118" width="13.7109375" style="1" customWidth="1"/>
    <col min="6119" max="6119" width="1.7109375" style="1" customWidth="1"/>
    <col min="6120" max="6120" width="11.42578125" style="1" customWidth="1"/>
    <col min="6121" max="6369" width="15" style="1"/>
    <col min="6370" max="6370" width="8.5703125" style="1" customWidth="1"/>
    <col min="6371" max="6371" width="45.7109375" style="1" customWidth="1"/>
    <col min="6372" max="6372" width="13.7109375" style="1" customWidth="1"/>
    <col min="6373" max="6373" width="16.85546875" style="1" customWidth="1"/>
    <col min="6374" max="6374" width="13.7109375" style="1" customWidth="1"/>
    <col min="6375" max="6375" width="1.7109375" style="1" customWidth="1"/>
    <col min="6376" max="6376" width="11.42578125" style="1" customWidth="1"/>
    <col min="6377" max="6625" width="15" style="1"/>
    <col min="6626" max="6626" width="8.5703125" style="1" customWidth="1"/>
    <col min="6627" max="6627" width="45.7109375" style="1" customWidth="1"/>
    <col min="6628" max="6628" width="13.7109375" style="1" customWidth="1"/>
    <col min="6629" max="6629" width="16.85546875" style="1" customWidth="1"/>
    <col min="6630" max="6630" width="13.7109375" style="1" customWidth="1"/>
    <col min="6631" max="6631" width="1.7109375" style="1" customWidth="1"/>
    <col min="6632" max="6632" width="11.42578125" style="1" customWidth="1"/>
    <col min="6633" max="6881" width="15" style="1"/>
    <col min="6882" max="6882" width="8.5703125" style="1" customWidth="1"/>
    <col min="6883" max="6883" width="45.7109375" style="1" customWidth="1"/>
    <col min="6884" max="6884" width="13.7109375" style="1" customWidth="1"/>
    <col min="6885" max="6885" width="16.85546875" style="1" customWidth="1"/>
    <col min="6886" max="6886" width="13.7109375" style="1" customWidth="1"/>
    <col min="6887" max="6887" width="1.7109375" style="1" customWidth="1"/>
    <col min="6888" max="6888" width="11.42578125" style="1" customWidth="1"/>
    <col min="6889" max="7137" width="15" style="1"/>
    <col min="7138" max="7138" width="8.5703125" style="1" customWidth="1"/>
    <col min="7139" max="7139" width="45.7109375" style="1" customWidth="1"/>
    <col min="7140" max="7140" width="13.7109375" style="1" customWidth="1"/>
    <col min="7141" max="7141" width="16.85546875" style="1" customWidth="1"/>
    <col min="7142" max="7142" width="13.7109375" style="1" customWidth="1"/>
    <col min="7143" max="7143" width="1.7109375" style="1" customWidth="1"/>
    <col min="7144" max="7144" width="11.42578125" style="1" customWidth="1"/>
    <col min="7145" max="7393" width="15" style="1"/>
    <col min="7394" max="7394" width="8.5703125" style="1" customWidth="1"/>
    <col min="7395" max="7395" width="45.7109375" style="1" customWidth="1"/>
    <col min="7396" max="7396" width="13.7109375" style="1" customWidth="1"/>
    <col min="7397" max="7397" width="16.85546875" style="1" customWidth="1"/>
    <col min="7398" max="7398" width="13.7109375" style="1" customWidth="1"/>
    <col min="7399" max="7399" width="1.7109375" style="1" customWidth="1"/>
    <col min="7400" max="7400" width="11.42578125" style="1" customWidth="1"/>
    <col min="7401" max="7649" width="15" style="1"/>
    <col min="7650" max="7650" width="8.5703125" style="1" customWidth="1"/>
    <col min="7651" max="7651" width="45.7109375" style="1" customWidth="1"/>
    <col min="7652" max="7652" width="13.7109375" style="1" customWidth="1"/>
    <col min="7653" max="7653" width="16.85546875" style="1" customWidth="1"/>
    <col min="7654" max="7654" width="13.7109375" style="1" customWidth="1"/>
    <col min="7655" max="7655" width="1.7109375" style="1" customWidth="1"/>
    <col min="7656" max="7656" width="11.42578125" style="1" customWidth="1"/>
    <col min="7657" max="7905" width="15" style="1"/>
    <col min="7906" max="7906" width="8.5703125" style="1" customWidth="1"/>
    <col min="7907" max="7907" width="45.7109375" style="1" customWidth="1"/>
    <col min="7908" max="7908" width="13.7109375" style="1" customWidth="1"/>
    <col min="7909" max="7909" width="16.85546875" style="1" customWidth="1"/>
    <col min="7910" max="7910" width="13.7109375" style="1" customWidth="1"/>
    <col min="7911" max="7911" width="1.7109375" style="1" customWidth="1"/>
    <col min="7912" max="7912" width="11.42578125" style="1" customWidth="1"/>
    <col min="7913" max="8161" width="15" style="1"/>
    <col min="8162" max="8162" width="8.5703125" style="1" customWidth="1"/>
    <col min="8163" max="8163" width="45.7109375" style="1" customWidth="1"/>
    <col min="8164" max="8164" width="13.7109375" style="1" customWidth="1"/>
    <col min="8165" max="8165" width="16.85546875" style="1" customWidth="1"/>
    <col min="8166" max="8166" width="13.7109375" style="1" customWidth="1"/>
    <col min="8167" max="8167" width="1.7109375" style="1" customWidth="1"/>
    <col min="8168" max="8168" width="11.42578125" style="1" customWidth="1"/>
    <col min="8169" max="8417" width="15" style="1"/>
    <col min="8418" max="8418" width="8.5703125" style="1" customWidth="1"/>
    <col min="8419" max="8419" width="45.7109375" style="1" customWidth="1"/>
    <col min="8420" max="8420" width="13.7109375" style="1" customWidth="1"/>
    <col min="8421" max="8421" width="16.85546875" style="1" customWidth="1"/>
    <col min="8422" max="8422" width="13.7109375" style="1" customWidth="1"/>
    <col min="8423" max="8423" width="1.7109375" style="1" customWidth="1"/>
    <col min="8424" max="8424" width="11.42578125" style="1" customWidth="1"/>
    <col min="8425" max="8673" width="15" style="1"/>
    <col min="8674" max="8674" width="8.5703125" style="1" customWidth="1"/>
    <col min="8675" max="8675" width="45.7109375" style="1" customWidth="1"/>
    <col min="8676" max="8676" width="13.7109375" style="1" customWidth="1"/>
    <col min="8677" max="8677" width="16.85546875" style="1" customWidth="1"/>
    <col min="8678" max="8678" width="13.7109375" style="1" customWidth="1"/>
    <col min="8679" max="8679" width="1.7109375" style="1" customWidth="1"/>
    <col min="8680" max="8680" width="11.42578125" style="1" customWidth="1"/>
    <col min="8681" max="8929" width="15" style="1"/>
    <col min="8930" max="8930" width="8.5703125" style="1" customWidth="1"/>
    <col min="8931" max="8931" width="45.7109375" style="1" customWidth="1"/>
    <col min="8932" max="8932" width="13.7109375" style="1" customWidth="1"/>
    <col min="8933" max="8933" width="16.85546875" style="1" customWidth="1"/>
    <col min="8934" max="8934" width="13.7109375" style="1" customWidth="1"/>
    <col min="8935" max="8935" width="1.7109375" style="1" customWidth="1"/>
    <col min="8936" max="8936" width="11.42578125" style="1" customWidth="1"/>
    <col min="8937" max="9185" width="15" style="1"/>
    <col min="9186" max="9186" width="8.5703125" style="1" customWidth="1"/>
    <col min="9187" max="9187" width="45.7109375" style="1" customWidth="1"/>
    <col min="9188" max="9188" width="13.7109375" style="1" customWidth="1"/>
    <col min="9189" max="9189" width="16.85546875" style="1" customWidth="1"/>
    <col min="9190" max="9190" width="13.7109375" style="1" customWidth="1"/>
    <col min="9191" max="9191" width="1.7109375" style="1" customWidth="1"/>
    <col min="9192" max="9192" width="11.42578125" style="1" customWidth="1"/>
    <col min="9193" max="9441" width="15" style="1"/>
    <col min="9442" max="9442" width="8.5703125" style="1" customWidth="1"/>
    <col min="9443" max="9443" width="45.7109375" style="1" customWidth="1"/>
    <col min="9444" max="9444" width="13.7109375" style="1" customWidth="1"/>
    <col min="9445" max="9445" width="16.85546875" style="1" customWidth="1"/>
    <col min="9446" max="9446" width="13.7109375" style="1" customWidth="1"/>
    <col min="9447" max="9447" width="1.7109375" style="1" customWidth="1"/>
    <col min="9448" max="9448" width="11.42578125" style="1" customWidth="1"/>
    <col min="9449" max="9697" width="15" style="1"/>
    <col min="9698" max="9698" width="8.5703125" style="1" customWidth="1"/>
    <col min="9699" max="9699" width="45.7109375" style="1" customWidth="1"/>
    <col min="9700" max="9700" width="13.7109375" style="1" customWidth="1"/>
    <col min="9701" max="9701" width="16.85546875" style="1" customWidth="1"/>
    <col min="9702" max="9702" width="13.7109375" style="1" customWidth="1"/>
    <col min="9703" max="9703" width="1.7109375" style="1" customWidth="1"/>
    <col min="9704" max="9704" width="11.42578125" style="1" customWidth="1"/>
    <col min="9705" max="9953" width="15" style="1"/>
    <col min="9954" max="9954" width="8.5703125" style="1" customWidth="1"/>
    <col min="9955" max="9955" width="45.7109375" style="1" customWidth="1"/>
    <col min="9956" max="9956" width="13.7109375" style="1" customWidth="1"/>
    <col min="9957" max="9957" width="16.85546875" style="1" customWidth="1"/>
    <col min="9958" max="9958" width="13.7109375" style="1" customWidth="1"/>
    <col min="9959" max="9959" width="1.7109375" style="1" customWidth="1"/>
    <col min="9960" max="9960" width="11.42578125" style="1" customWidth="1"/>
    <col min="9961" max="10209" width="15" style="1"/>
    <col min="10210" max="10210" width="8.5703125" style="1" customWidth="1"/>
    <col min="10211" max="10211" width="45.7109375" style="1" customWidth="1"/>
    <col min="10212" max="10212" width="13.7109375" style="1" customWidth="1"/>
    <col min="10213" max="10213" width="16.85546875" style="1" customWidth="1"/>
    <col min="10214" max="10214" width="13.7109375" style="1" customWidth="1"/>
    <col min="10215" max="10215" width="1.7109375" style="1" customWidth="1"/>
    <col min="10216" max="10216" width="11.42578125" style="1" customWidth="1"/>
    <col min="10217" max="10465" width="15" style="1"/>
    <col min="10466" max="10466" width="8.5703125" style="1" customWidth="1"/>
    <col min="10467" max="10467" width="45.7109375" style="1" customWidth="1"/>
    <col min="10468" max="10468" width="13.7109375" style="1" customWidth="1"/>
    <col min="10469" max="10469" width="16.85546875" style="1" customWidth="1"/>
    <col min="10470" max="10470" width="13.7109375" style="1" customWidth="1"/>
    <col min="10471" max="10471" width="1.7109375" style="1" customWidth="1"/>
    <col min="10472" max="10472" width="11.42578125" style="1" customWidth="1"/>
    <col min="10473" max="10721" width="15" style="1"/>
    <col min="10722" max="10722" width="8.5703125" style="1" customWidth="1"/>
    <col min="10723" max="10723" width="45.7109375" style="1" customWidth="1"/>
    <col min="10724" max="10724" width="13.7109375" style="1" customWidth="1"/>
    <col min="10725" max="10725" width="16.85546875" style="1" customWidth="1"/>
    <col min="10726" max="10726" width="13.7109375" style="1" customWidth="1"/>
    <col min="10727" max="10727" width="1.7109375" style="1" customWidth="1"/>
    <col min="10728" max="10728" width="11.42578125" style="1" customWidth="1"/>
    <col min="10729" max="10977" width="15" style="1"/>
    <col min="10978" max="10978" width="8.5703125" style="1" customWidth="1"/>
    <col min="10979" max="10979" width="45.7109375" style="1" customWidth="1"/>
    <col min="10980" max="10980" width="13.7109375" style="1" customWidth="1"/>
    <col min="10981" max="10981" width="16.85546875" style="1" customWidth="1"/>
    <col min="10982" max="10982" width="13.7109375" style="1" customWidth="1"/>
    <col min="10983" max="10983" width="1.7109375" style="1" customWidth="1"/>
    <col min="10984" max="10984" width="11.42578125" style="1" customWidth="1"/>
    <col min="10985" max="11233" width="15" style="1"/>
    <col min="11234" max="11234" width="8.5703125" style="1" customWidth="1"/>
    <col min="11235" max="11235" width="45.7109375" style="1" customWidth="1"/>
    <col min="11236" max="11236" width="13.7109375" style="1" customWidth="1"/>
    <col min="11237" max="11237" width="16.85546875" style="1" customWidth="1"/>
    <col min="11238" max="11238" width="13.7109375" style="1" customWidth="1"/>
    <col min="11239" max="11239" width="1.7109375" style="1" customWidth="1"/>
    <col min="11240" max="11240" width="11.42578125" style="1" customWidth="1"/>
    <col min="11241" max="11489" width="15" style="1"/>
    <col min="11490" max="11490" width="8.5703125" style="1" customWidth="1"/>
    <col min="11491" max="11491" width="45.7109375" style="1" customWidth="1"/>
    <col min="11492" max="11492" width="13.7109375" style="1" customWidth="1"/>
    <col min="11493" max="11493" width="16.85546875" style="1" customWidth="1"/>
    <col min="11494" max="11494" width="13.7109375" style="1" customWidth="1"/>
    <col min="11495" max="11495" width="1.7109375" style="1" customWidth="1"/>
    <col min="11496" max="11496" width="11.42578125" style="1" customWidth="1"/>
    <col min="11497" max="11745" width="15" style="1"/>
    <col min="11746" max="11746" width="8.5703125" style="1" customWidth="1"/>
    <col min="11747" max="11747" width="45.7109375" style="1" customWidth="1"/>
    <col min="11748" max="11748" width="13.7109375" style="1" customWidth="1"/>
    <col min="11749" max="11749" width="16.85546875" style="1" customWidth="1"/>
    <col min="11750" max="11750" width="13.7109375" style="1" customWidth="1"/>
    <col min="11751" max="11751" width="1.7109375" style="1" customWidth="1"/>
    <col min="11752" max="11752" width="11.42578125" style="1" customWidth="1"/>
    <col min="11753" max="12001" width="15" style="1"/>
    <col min="12002" max="12002" width="8.5703125" style="1" customWidth="1"/>
    <col min="12003" max="12003" width="45.7109375" style="1" customWidth="1"/>
    <col min="12004" max="12004" width="13.7109375" style="1" customWidth="1"/>
    <col min="12005" max="12005" width="16.85546875" style="1" customWidth="1"/>
    <col min="12006" max="12006" width="13.7109375" style="1" customWidth="1"/>
    <col min="12007" max="12007" width="1.7109375" style="1" customWidth="1"/>
    <col min="12008" max="12008" width="11.42578125" style="1" customWidth="1"/>
    <col min="12009" max="12257" width="15" style="1"/>
    <col min="12258" max="12258" width="8.5703125" style="1" customWidth="1"/>
    <col min="12259" max="12259" width="45.7109375" style="1" customWidth="1"/>
    <col min="12260" max="12260" width="13.7109375" style="1" customWidth="1"/>
    <col min="12261" max="12261" width="16.85546875" style="1" customWidth="1"/>
    <col min="12262" max="12262" width="13.7109375" style="1" customWidth="1"/>
    <col min="12263" max="12263" width="1.7109375" style="1" customWidth="1"/>
    <col min="12264" max="12264" width="11.42578125" style="1" customWidth="1"/>
    <col min="12265" max="12513" width="15" style="1"/>
    <col min="12514" max="12514" width="8.5703125" style="1" customWidth="1"/>
    <col min="12515" max="12515" width="45.7109375" style="1" customWidth="1"/>
    <col min="12516" max="12516" width="13.7109375" style="1" customWidth="1"/>
    <col min="12517" max="12517" width="16.85546875" style="1" customWidth="1"/>
    <col min="12518" max="12518" width="13.7109375" style="1" customWidth="1"/>
    <col min="12519" max="12519" width="1.7109375" style="1" customWidth="1"/>
    <col min="12520" max="12520" width="11.42578125" style="1" customWidth="1"/>
    <col min="12521" max="12769" width="15" style="1"/>
    <col min="12770" max="12770" width="8.5703125" style="1" customWidth="1"/>
    <col min="12771" max="12771" width="45.7109375" style="1" customWidth="1"/>
    <col min="12772" max="12772" width="13.7109375" style="1" customWidth="1"/>
    <col min="12773" max="12773" width="16.85546875" style="1" customWidth="1"/>
    <col min="12774" max="12774" width="13.7109375" style="1" customWidth="1"/>
    <col min="12775" max="12775" width="1.7109375" style="1" customWidth="1"/>
    <col min="12776" max="12776" width="11.42578125" style="1" customWidth="1"/>
    <col min="12777" max="13025" width="15" style="1"/>
    <col min="13026" max="13026" width="8.5703125" style="1" customWidth="1"/>
    <col min="13027" max="13027" width="45.7109375" style="1" customWidth="1"/>
    <col min="13028" max="13028" width="13.7109375" style="1" customWidth="1"/>
    <col min="13029" max="13029" width="16.85546875" style="1" customWidth="1"/>
    <col min="13030" max="13030" width="13.7109375" style="1" customWidth="1"/>
    <col min="13031" max="13031" width="1.7109375" style="1" customWidth="1"/>
    <col min="13032" max="13032" width="11.42578125" style="1" customWidth="1"/>
    <col min="13033" max="13281" width="15" style="1"/>
    <col min="13282" max="13282" width="8.5703125" style="1" customWidth="1"/>
    <col min="13283" max="13283" width="45.7109375" style="1" customWidth="1"/>
    <col min="13284" max="13284" width="13.7109375" style="1" customWidth="1"/>
    <col min="13285" max="13285" width="16.85546875" style="1" customWidth="1"/>
    <col min="13286" max="13286" width="13.7109375" style="1" customWidth="1"/>
    <col min="13287" max="13287" width="1.7109375" style="1" customWidth="1"/>
    <col min="13288" max="13288" width="11.42578125" style="1" customWidth="1"/>
    <col min="13289" max="13537" width="15" style="1"/>
    <col min="13538" max="13538" width="8.5703125" style="1" customWidth="1"/>
    <col min="13539" max="13539" width="45.7109375" style="1" customWidth="1"/>
    <col min="13540" max="13540" width="13.7109375" style="1" customWidth="1"/>
    <col min="13541" max="13541" width="16.85546875" style="1" customWidth="1"/>
    <col min="13542" max="13542" width="13.7109375" style="1" customWidth="1"/>
    <col min="13543" max="13543" width="1.7109375" style="1" customWidth="1"/>
    <col min="13544" max="13544" width="11.42578125" style="1" customWidth="1"/>
    <col min="13545" max="13793" width="15" style="1"/>
    <col min="13794" max="13794" width="8.5703125" style="1" customWidth="1"/>
    <col min="13795" max="13795" width="45.7109375" style="1" customWidth="1"/>
    <col min="13796" max="13796" width="13.7109375" style="1" customWidth="1"/>
    <col min="13797" max="13797" width="16.85546875" style="1" customWidth="1"/>
    <col min="13798" max="13798" width="13.7109375" style="1" customWidth="1"/>
    <col min="13799" max="13799" width="1.7109375" style="1" customWidth="1"/>
    <col min="13800" max="13800" width="11.42578125" style="1" customWidth="1"/>
    <col min="13801" max="14049" width="15" style="1"/>
    <col min="14050" max="14050" width="8.5703125" style="1" customWidth="1"/>
    <col min="14051" max="14051" width="45.7109375" style="1" customWidth="1"/>
    <col min="14052" max="14052" width="13.7109375" style="1" customWidth="1"/>
    <col min="14053" max="14053" width="16.85546875" style="1" customWidth="1"/>
    <col min="14054" max="14054" width="13.7109375" style="1" customWidth="1"/>
    <col min="14055" max="14055" width="1.7109375" style="1" customWidth="1"/>
    <col min="14056" max="14056" width="11.42578125" style="1" customWidth="1"/>
    <col min="14057" max="14305" width="15" style="1"/>
    <col min="14306" max="14306" width="8.5703125" style="1" customWidth="1"/>
    <col min="14307" max="14307" width="45.7109375" style="1" customWidth="1"/>
    <col min="14308" max="14308" width="13.7109375" style="1" customWidth="1"/>
    <col min="14309" max="14309" width="16.85546875" style="1" customWidth="1"/>
    <col min="14310" max="14310" width="13.7109375" style="1" customWidth="1"/>
    <col min="14311" max="14311" width="1.7109375" style="1" customWidth="1"/>
    <col min="14312" max="14312" width="11.42578125" style="1" customWidth="1"/>
    <col min="14313" max="14561" width="15" style="1"/>
    <col min="14562" max="14562" width="8.5703125" style="1" customWidth="1"/>
    <col min="14563" max="14563" width="45.7109375" style="1" customWidth="1"/>
    <col min="14564" max="14564" width="13.7109375" style="1" customWidth="1"/>
    <col min="14565" max="14565" width="16.85546875" style="1" customWidth="1"/>
    <col min="14566" max="14566" width="13.7109375" style="1" customWidth="1"/>
    <col min="14567" max="14567" width="1.7109375" style="1" customWidth="1"/>
    <col min="14568" max="14568" width="11.42578125" style="1" customWidth="1"/>
    <col min="14569" max="14817" width="15" style="1"/>
    <col min="14818" max="14818" width="8.5703125" style="1" customWidth="1"/>
    <col min="14819" max="14819" width="45.7109375" style="1" customWidth="1"/>
    <col min="14820" max="14820" width="13.7109375" style="1" customWidth="1"/>
    <col min="14821" max="14821" width="16.85546875" style="1" customWidth="1"/>
    <col min="14822" max="14822" width="13.7109375" style="1" customWidth="1"/>
    <col min="14823" max="14823" width="1.7109375" style="1" customWidth="1"/>
    <col min="14824" max="14824" width="11.42578125" style="1" customWidth="1"/>
    <col min="14825" max="15073" width="15" style="1"/>
    <col min="15074" max="15074" width="8.5703125" style="1" customWidth="1"/>
    <col min="15075" max="15075" width="45.7109375" style="1" customWidth="1"/>
    <col min="15076" max="15076" width="13.7109375" style="1" customWidth="1"/>
    <col min="15077" max="15077" width="16.85546875" style="1" customWidth="1"/>
    <col min="15078" max="15078" width="13.7109375" style="1" customWidth="1"/>
    <col min="15079" max="15079" width="1.7109375" style="1" customWidth="1"/>
    <col min="15080" max="15080" width="11.42578125" style="1" customWidth="1"/>
    <col min="15081" max="15329" width="15" style="1"/>
    <col min="15330" max="15330" width="8.5703125" style="1" customWidth="1"/>
    <col min="15331" max="15331" width="45.7109375" style="1" customWidth="1"/>
    <col min="15332" max="15332" width="13.7109375" style="1" customWidth="1"/>
    <col min="15333" max="15333" width="16.85546875" style="1" customWidth="1"/>
    <col min="15334" max="15334" width="13.7109375" style="1" customWidth="1"/>
    <col min="15335" max="15335" width="1.7109375" style="1" customWidth="1"/>
    <col min="15336" max="15336" width="11.42578125" style="1" customWidth="1"/>
    <col min="15337" max="15585" width="15" style="1"/>
    <col min="15586" max="15586" width="8.5703125" style="1" customWidth="1"/>
    <col min="15587" max="15587" width="45.7109375" style="1" customWidth="1"/>
    <col min="15588" max="15588" width="13.7109375" style="1" customWidth="1"/>
    <col min="15589" max="15589" width="16.85546875" style="1" customWidth="1"/>
    <col min="15590" max="15590" width="13.7109375" style="1" customWidth="1"/>
    <col min="15591" max="15591" width="1.7109375" style="1" customWidth="1"/>
    <col min="15592" max="15592" width="11.42578125" style="1" customWidth="1"/>
    <col min="15593" max="15841" width="15" style="1"/>
    <col min="15842" max="15842" width="8.5703125" style="1" customWidth="1"/>
    <col min="15843" max="15843" width="45.7109375" style="1" customWidth="1"/>
    <col min="15844" max="15844" width="13.7109375" style="1" customWidth="1"/>
    <col min="15845" max="15845" width="16.85546875" style="1" customWidth="1"/>
    <col min="15846" max="15846" width="13.7109375" style="1" customWidth="1"/>
    <col min="15847" max="15847" width="1.7109375" style="1" customWidth="1"/>
    <col min="15848" max="15848" width="11.42578125" style="1" customWidth="1"/>
    <col min="15849" max="16097" width="15" style="1"/>
    <col min="16098" max="16098" width="8.5703125" style="1" customWidth="1"/>
    <col min="16099" max="16099" width="45.7109375" style="1" customWidth="1"/>
    <col min="16100" max="16100" width="13.7109375" style="1" customWidth="1"/>
    <col min="16101" max="16101" width="16.85546875" style="1" customWidth="1"/>
    <col min="16102" max="16102" width="13.7109375" style="1" customWidth="1"/>
    <col min="16103" max="16103" width="1.7109375" style="1" customWidth="1"/>
    <col min="16104" max="16104" width="11.42578125" style="1" customWidth="1"/>
    <col min="16105" max="16384" width="15" style="1"/>
  </cols>
  <sheetData>
    <row r="1" spans="2:25" ht="33.75" customHeight="1" x14ac:dyDescent="0.25">
      <c r="B1" s="52" t="s">
        <v>0</v>
      </c>
      <c r="C1" s="53"/>
      <c r="D1" s="53"/>
    </row>
    <row r="2" spans="2:25" ht="34.5" customHeight="1" x14ac:dyDescent="0.25">
      <c r="B2" s="55"/>
      <c r="C2" s="56" t="s">
        <v>1</v>
      </c>
      <c r="D2" s="56"/>
    </row>
    <row r="3" spans="2:25" s="3" customFormat="1" ht="9" customHeight="1" x14ac:dyDescent="0.25">
      <c r="B3" s="2"/>
      <c r="C3" s="2"/>
    </row>
    <row r="4" spans="2:25" s="7" customFormat="1" ht="27" customHeight="1" x14ac:dyDescent="0.25">
      <c r="B4" s="4" t="s">
        <v>2</v>
      </c>
      <c r="C4" s="4" t="s">
        <v>3</v>
      </c>
      <c r="D4" s="5" t="s">
        <v>4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2:25" s="10" customFormat="1" ht="8.25" customHeight="1" x14ac:dyDescent="0.25">
      <c r="B5" s="8"/>
      <c r="C5" s="9"/>
    </row>
    <row r="6" spans="2:25" s="7" customFormat="1" ht="12" x14ac:dyDescent="0.25">
      <c r="B6" s="11">
        <v>1</v>
      </c>
      <c r="C6" s="12" t="s">
        <v>5</v>
      </c>
      <c r="D6" s="13">
        <f>SUM(D8,D10,D14,D19,D24,D26)</f>
        <v>9645004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2:25" s="15" customFormat="1" ht="11.25" x14ac:dyDescent="0.25">
      <c r="B7" s="8"/>
      <c r="C7" s="14"/>
    </row>
    <row r="8" spans="2:25" s="7" customFormat="1" ht="15" customHeight="1" x14ac:dyDescent="0.25">
      <c r="B8" s="16">
        <v>110</v>
      </c>
      <c r="C8" s="17" t="s">
        <v>6</v>
      </c>
      <c r="D8" s="18">
        <f>+D9</f>
        <v>700000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2:25" s="7" customFormat="1" ht="15" customHeight="1" x14ac:dyDescent="0.25">
      <c r="B9" s="16">
        <v>1101</v>
      </c>
      <c r="C9" s="19" t="s">
        <v>7</v>
      </c>
      <c r="D9" s="18">
        <v>700000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2:25" s="21" customFormat="1" ht="15" customHeight="1" x14ac:dyDescent="0.25">
      <c r="B10" s="16">
        <v>120</v>
      </c>
      <c r="C10" s="17" t="s">
        <v>8</v>
      </c>
      <c r="D10" s="20">
        <f>+D11</f>
        <v>7300000</v>
      </c>
    </row>
    <row r="11" spans="2:25" s="10" customFormat="1" ht="15" customHeight="1" x14ac:dyDescent="0.25">
      <c r="B11" s="16">
        <v>1201</v>
      </c>
      <c r="C11" s="19" t="s">
        <v>9</v>
      </c>
      <c r="D11" s="18">
        <f>SUM(D12+D13)</f>
        <v>7300000</v>
      </c>
    </row>
    <row r="12" spans="2:25" s="10" customFormat="1" ht="15" customHeight="1" x14ac:dyDescent="0.25">
      <c r="B12" s="16">
        <v>12011</v>
      </c>
      <c r="C12" s="19" t="s">
        <v>10</v>
      </c>
      <c r="D12" s="10">
        <v>5800000</v>
      </c>
    </row>
    <row r="13" spans="2:25" s="10" customFormat="1" ht="15" customHeight="1" x14ac:dyDescent="0.25">
      <c r="B13" s="16">
        <v>12012</v>
      </c>
      <c r="C13" s="19" t="s">
        <v>11</v>
      </c>
      <c r="D13" s="10">
        <v>1500000</v>
      </c>
    </row>
    <row r="14" spans="2:25" s="10" customFormat="1" ht="24" customHeight="1" x14ac:dyDescent="0.25">
      <c r="B14" s="16">
        <v>130</v>
      </c>
      <c r="C14" s="22" t="s">
        <v>12</v>
      </c>
      <c r="D14" s="18">
        <f>SUM(D15:D18)</f>
        <v>1210000</v>
      </c>
    </row>
    <row r="15" spans="2:25" s="10" customFormat="1" ht="14.25" customHeight="1" x14ac:dyDescent="0.25">
      <c r="B15" s="23">
        <v>1301</v>
      </c>
      <c r="C15" s="24" t="s">
        <v>13</v>
      </c>
      <c r="D15" s="25">
        <v>0</v>
      </c>
    </row>
    <row r="16" spans="2:25" s="10" customFormat="1" ht="14.25" customHeight="1" x14ac:dyDescent="0.25">
      <c r="B16" s="23">
        <v>1302</v>
      </c>
      <c r="C16" s="24" t="s">
        <v>14</v>
      </c>
      <c r="D16" s="25">
        <v>0</v>
      </c>
    </row>
    <row r="17" spans="2:25" s="10" customFormat="1" ht="14.25" customHeight="1" x14ac:dyDescent="0.25">
      <c r="B17" s="23">
        <v>1303</v>
      </c>
      <c r="C17" s="26" t="s">
        <v>15</v>
      </c>
      <c r="D17" s="25">
        <v>0</v>
      </c>
    </row>
    <row r="18" spans="2:25" s="10" customFormat="1" ht="14.25" customHeight="1" x14ac:dyDescent="0.25">
      <c r="B18" s="16">
        <v>1304</v>
      </c>
      <c r="C18" s="19" t="s">
        <v>16</v>
      </c>
      <c r="D18" s="10">
        <v>1210000</v>
      </c>
    </row>
    <row r="19" spans="2:25" s="21" customFormat="1" ht="14.25" customHeight="1" x14ac:dyDescent="0.25">
      <c r="B19" s="16">
        <v>170</v>
      </c>
      <c r="C19" s="22" t="s">
        <v>17</v>
      </c>
      <c r="D19" s="18">
        <f>SUM(D20:D23)</f>
        <v>435003</v>
      </c>
    </row>
    <row r="20" spans="2:25" s="10" customFormat="1" ht="14.25" customHeight="1" x14ac:dyDescent="0.25">
      <c r="B20" s="16">
        <v>1701</v>
      </c>
      <c r="C20" s="27" t="s">
        <v>18</v>
      </c>
      <c r="D20" s="10">
        <v>435000</v>
      </c>
    </row>
    <row r="21" spans="2:25" s="10" customFormat="1" ht="14.25" customHeight="1" x14ac:dyDescent="0.25">
      <c r="B21" s="16">
        <v>1702</v>
      </c>
      <c r="C21" s="19" t="s">
        <v>19</v>
      </c>
      <c r="D21" s="18">
        <v>1</v>
      </c>
    </row>
    <row r="22" spans="2:25" s="10" customFormat="1" ht="14.25" customHeight="1" x14ac:dyDescent="0.25">
      <c r="B22" s="16">
        <v>1703</v>
      </c>
      <c r="C22" s="19" t="s">
        <v>20</v>
      </c>
      <c r="D22" s="18">
        <v>1</v>
      </c>
    </row>
    <row r="23" spans="2:25" s="10" customFormat="1" ht="14.25" customHeight="1" x14ac:dyDescent="0.25">
      <c r="B23" s="16">
        <v>1704</v>
      </c>
      <c r="C23" s="19" t="s">
        <v>21</v>
      </c>
      <c r="D23" s="18">
        <v>1</v>
      </c>
    </row>
    <row r="24" spans="2:25" s="10" customFormat="1" ht="14.25" customHeight="1" x14ac:dyDescent="0.25">
      <c r="B24" s="16">
        <v>180</v>
      </c>
      <c r="C24" s="17" t="s">
        <v>22</v>
      </c>
      <c r="D24" s="18">
        <f>+D25</f>
        <v>1</v>
      </c>
    </row>
    <row r="25" spans="2:25" s="10" customFormat="1" ht="14.25" customHeight="1" x14ac:dyDescent="0.25">
      <c r="B25" s="16">
        <v>1801</v>
      </c>
      <c r="C25" s="19" t="s">
        <v>23</v>
      </c>
      <c r="D25" s="18">
        <v>1</v>
      </c>
    </row>
    <row r="26" spans="2:25" s="10" customFormat="1" ht="34.5" customHeight="1" x14ac:dyDescent="0.25">
      <c r="B26" s="16">
        <v>190</v>
      </c>
      <c r="C26" s="22" t="s">
        <v>24</v>
      </c>
      <c r="D26" s="18">
        <v>0</v>
      </c>
    </row>
    <row r="27" spans="2:25" s="10" customFormat="1" ht="11.25" x14ac:dyDescent="0.25">
      <c r="B27" s="8"/>
      <c r="C27" s="9"/>
    </row>
    <row r="28" spans="2:25" s="7" customFormat="1" ht="12" x14ac:dyDescent="0.25">
      <c r="B28" s="11">
        <v>3</v>
      </c>
      <c r="C28" s="12" t="s">
        <v>25</v>
      </c>
      <c r="D28" s="13">
        <f>SUM(D30,D38)</f>
        <v>7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spans="2:25" s="15" customFormat="1" ht="11.25" x14ac:dyDescent="0.25">
      <c r="B29" s="8"/>
      <c r="C29" s="14"/>
    </row>
    <row r="30" spans="2:25" s="10" customFormat="1" ht="15" customHeight="1" x14ac:dyDescent="0.25">
      <c r="B30" s="16">
        <v>310</v>
      </c>
      <c r="C30" s="17" t="s">
        <v>26</v>
      </c>
      <c r="D30" s="20">
        <f>SUM(D31:D37)</f>
        <v>7</v>
      </c>
    </row>
    <row r="31" spans="2:25" s="10" customFormat="1" ht="15" customHeight="1" x14ac:dyDescent="0.25">
      <c r="B31" s="16">
        <v>3101</v>
      </c>
      <c r="C31" s="19" t="s">
        <v>27</v>
      </c>
      <c r="D31" s="18">
        <v>1</v>
      </c>
    </row>
    <row r="32" spans="2:25" s="10" customFormat="1" ht="15" customHeight="1" x14ac:dyDescent="0.25">
      <c r="B32" s="16">
        <v>3102</v>
      </c>
      <c r="C32" s="27" t="s">
        <v>28</v>
      </c>
      <c r="D32" s="18">
        <v>1</v>
      </c>
    </row>
    <row r="33" spans="2:25" s="10" customFormat="1" ht="35.25" customHeight="1" x14ac:dyDescent="0.25">
      <c r="B33" s="16">
        <v>3103</v>
      </c>
      <c r="C33" s="27" t="s">
        <v>29</v>
      </c>
      <c r="D33" s="18">
        <v>1</v>
      </c>
    </row>
    <row r="34" spans="2:25" s="10" customFormat="1" ht="15" customHeight="1" x14ac:dyDescent="0.25">
      <c r="B34" s="16">
        <v>3104</v>
      </c>
      <c r="C34" s="19" t="s">
        <v>30</v>
      </c>
      <c r="D34" s="18">
        <v>1</v>
      </c>
    </row>
    <row r="35" spans="2:25" s="10" customFormat="1" ht="15" customHeight="1" x14ac:dyDescent="0.25">
      <c r="B35" s="16">
        <v>3105</v>
      </c>
      <c r="C35" s="27" t="s">
        <v>31</v>
      </c>
      <c r="D35" s="18">
        <v>1</v>
      </c>
    </row>
    <row r="36" spans="2:25" s="10" customFormat="1" ht="15" customHeight="1" x14ac:dyDescent="0.25">
      <c r="B36" s="16">
        <v>3106</v>
      </c>
      <c r="C36" s="27" t="s">
        <v>32</v>
      </c>
      <c r="D36" s="18">
        <v>1</v>
      </c>
    </row>
    <row r="37" spans="2:25" s="10" customFormat="1" ht="15" customHeight="1" x14ac:dyDescent="0.25">
      <c r="B37" s="16">
        <v>3107</v>
      </c>
      <c r="C37" s="19" t="s">
        <v>33</v>
      </c>
      <c r="D37" s="18">
        <v>1</v>
      </c>
    </row>
    <row r="38" spans="2:25" s="10" customFormat="1" ht="33.75" x14ac:dyDescent="0.25">
      <c r="B38" s="16">
        <v>390</v>
      </c>
      <c r="C38" s="22" t="s">
        <v>34</v>
      </c>
      <c r="D38" s="20">
        <v>0</v>
      </c>
    </row>
    <row r="39" spans="2:25" s="10" customFormat="1" ht="7.5" customHeight="1" x14ac:dyDescent="0.25">
      <c r="B39" s="8"/>
      <c r="C39" s="9"/>
    </row>
    <row r="40" spans="2:25" s="7" customFormat="1" ht="12" x14ac:dyDescent="0.25">
      <c r="B40" s="11">
        <v>4</v>
      </c>
      <c r="C40" s="12" t="s">
        <v>35</v>
      </c>
      <c r="D40" s="13">
        <f>SUM(D42,D48,D76,D77,D84)</f>
        <v>22325358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</row>
    <row r="41" spans="2:25" s="15" customFormat="1" ht="9" customHeight="1" x14ac:dyDescent="0.25">
      <c r="B41" s="8"/>
      <c r="C41" s="14"/>
      <c r="D41" s="28"/>
    </row>
    <row r="42" spans="2:25" s="10" customFormat="1" ht="22.5" x14ac:dyDescent="0.25">
      <c r="B42" s="16">
        <v>410</v>
      </c>
      <c r="C42" s="22" t="s">
        <v>36</v>
      </c>
      <c r="D42" s="20">
        <f>SUM(D43:D47)</f>
        <v>120004</v>
      </c>
    </row>
    <row r="43" spans="2:25" s="10" customFormat="1" ht="15.75" customHeight="1" x14ac:dyDescent="0.25">
      <c r="B43" s="16">
        <v>4101</v>
      </c>
      <c r="C43" s="19" t="s">
        <v>37</v>
      </c>
      <c r="D43" s="10">
        <v>120000</v>
      </c>
    </row>
    <row r="44" spans="2:25" s="10" customFormat="1" ht="16.5" customHeight="1" x14ac:dyDescent="0.25">
      <c r="B44" s="16">
        <v>4102</v>
      </c>
      <c r="C44" s="27" t="s">
        <v>38</v>
      </c>
      <c r="D44" s="18">
        <v>1</v>
      </c>
    </row>
    <row r="45" spans="2:25" s="10" customFormat="1" ht="25.5" customHeight="1" x14ac:dyDescent="0.25">
      <c r="B45" s="16">
        <v>4103</v>
      </c>
      <c r="C45" s="27" t="s">
        <v>39</v>
      </c>
      <c r="D45" s="18">
        <v>1</v>
      </c>
    </row>
    <row r="46" spans="2:25" s="10" customFormat="1" ht="23.25" customHeight="1" x14ac:dyDescent="0.25">
      <c r="B46" s="16">
        <v>4104</v>
      </c>
      <c r="C46" s="27" t="s">
        <v>40</v>
      </c>
      <c r="D46" s="18">
        <v>1</v>
      </c>
    </row>
    <row r="47" spans="2:25" s="10" customFormat="1" ht="35.25" customHeight="1" x14ac:dyDescent="0.25">
      <c r="B47" s="16">
        <v>4106</v>
      </c>
      <c r="C47" s="27" t="s">
        <v>41</v>
      </c>
      <c r="D47" s="18">
        <v>1</v>
      </c>
    </row>
    <row r="48" spans="2:25" s="10" customFormat="1" ht="15" customHeight="1" x14ac:dyDescent="0.25">
      <c r="B48" s="16">
        <v>430</v>
      </c>
      <c r="C48" s="16" t="s">
        <v>42</v>
      </c>
      <c r="D48" s="20">
        <f>+D49+D50+D51+D52+D53+D55++D57+D58+D61+D62+D63+D69+D70+D71+D72+D73+D74+D75+D64+D54</f>
        <v>21725351</v>
      </c>
    </row>
    <row r="49" spans="2:4" s="10" customFormat="1" ht="15" customHeight="1" x14ac:dyDescent="0.25">
      <c r="B49" s="16">
        <v>4301</v>
      </c>
      <c r="C49" s="19" t="s">
        <v>43</v>
      </c>
      <c r="D49" s="10">
        <v>520000</v>
      </c>
    </row>
    <row r="50" spans="2:4" s="10" customFormat="1" ht="15" customHeight="1" x14ac:dyDescent="0.25">
      <c r="B50" s="16">
        <v>4302</v>
      </c>
      <c r="C50" s="27" t="s">
        <v>44</v>
      </c>
      <c r="D50" s="10">
        <v>220000</v>
      </c>
    </row>
    <row r="51" spans="2:4" s="10" customFormat="1" ht="26.25" customHeight="1" x14ac:dyDescent="0.25">
      <c r="B51" s="23">
        <v>4303</v>
      </c>
      <c r="C51" s="24" t="s">
        <v>45</v>
      </c>
      <c r="D51" s="25">
        <v>0</v>
      </c>
    </row>
    <row r="52" spans="2:4" s="21" customFormat="1" ht="12.75" customHeight="1" x14ac:dyDescent="0.25">
      <c r="B52" s="16">
        <v>4304</v>
      </c>
      <c r="C52" s="27" t="s">
        <v>46</v>
      </c>
      <c r="D52" s="18">
        <v>225000</v>
      </c>
    </row>
    <row r="53" spans="2:4" s="10" customFormat="1" ht="12.75" customHeight="1" x14ac:dyDescent="0.25">
      <c r="B53" s="16">
        <v>4305</v>
      </c>
      <c r="C53" s="19" t="s">
        <v>47</v>
      </c>
      <c r="D53" s="18">
        <v>1</v>
      </c>
    </row>
    <row r="54" spans="2:4" s="10" customFormat="1" ht="12.75" customHeight="1" x14ac:dyDescent="0.25">
      <c r="B54" s="16">
        <v>4306</v>
      </c>
      <c r="C54" s="19" t="s">
        <v>48</v>
      </c>
      <c r="D54" s="10">
        <f>D55</f>
        <v>1</v>
      </c>
    </row>
    <row r="55" spans="2:4" s="10" customFormat="1" ht="12.75" customHeight="1" x14ac:dyDescent="0.25">
      <c r="B55" s="16">
        <v>43061</v>
      </c>
      <c r="C55" s="19" t="s">
        <v>49</v>
      </c>
      <c r="D55" s="18">
        <v>1</v>
      </c>
    </row>
    <row r="56" spans="2:4" s="10" customFormat="1" ht="12.75" customHeight="1" x14ac:dyDescent="0.25">
      <c r="B56" s="16">
        <v>43062</v>
      </c>
      <c r="C56" s="19" t="s">
        <v>50</v>
      </c>
      <c r="D56" s="18">
        <v>0</v>
      </c>
    </row>
    <row r="57" spans="2:4" s="10" customFormat="1" ht="12.75" customHeight="1" x14ac:dyDescent="0.25">
      <c r="B57" s="16">
        <v>4307</v>
      </c>
      <c r="C57" s="19" t="s">
        <v>51</v>
      </c>
      <c r="D57" s="20">
        <v>0</v>
      </c>
    </row>
    <row r="58" spans="2:4" s="10" customFormat="1" ht="12.75" customHeight="1" x14ac:dyDescent="0.25">
      <c r="B58" s="16">
        <v>4308</v>
      </c>
      <c r="C58" s="29" t="s">
        <v>52</v>
      </c>
      <c r="D58" s="20">
        <f>SUM(D59:D60)</f>
        <v>8500000</v>
      </c>
    </row>
    <row r="59" spans="2:4" s="10" customFormat="1" ht="12.75" customHeight="1" x14ac:dyDescent="0.25">
      <c r="B59" s="16">
        <v>43081</v>
      </c>
      <c r="C59" s="19" t="s">
        <v>53</v>
      </c>
      <c r="D59" s="10">
        <v>5125000</v>
      </c>
    </row>
    <row r="60" spans="2:4" s="10" customFormat="1" ht="12.75" customHeight="1" x14ac:dyDescent="0.25">
      <c r="B60" s="16">
        <v>43082</v>
      </c>
      <c r="C60" s="19" t="s">
        <v>54</v>
      </c>
      <c r="D60" s="10">
        <v>3375000</v>
      </c>
    </row>
    <row r="61" spans="2:4" s="10" customFormat="1" ht="12.75" customHeight="1" x14ac:dyDescent="0.25">
      <c r="B61" s="23">
        <v>4309</v>
      </c>
      <c r="C61" s="26" t="s">
        <v>55</v>
      </c>
      <c r="D61" s="30">
        <v>0</v>
      </c>
    </row>
    <row r="62" spans="2:4" s="21" customFormat="1" ht="12.75" customHeight="1" x14ac:dyDescent="0.25">
      <c r="B62" s="23">
        <v>4310</v>
      </c>
      <c r="C62" s="26" t="s">
        <v>56</v>
      </c>
      <c r="D62" s="30">
        <v>0</v>
      </c>
    </row>
    <row r="63" spans="2:4" s="10" customFormat="1" ht="12.75" customHeight="1" x14ac:dyDescent="0.25">
      <c r="B63" s="23">
        <v>4311</v>
      </c>
      <c r="C63" s="26" t="s">
        <v>57</v>
      </c>
      <c r="D63" s="30">
        <v>0</v>
      </c>
    </row>
    <row r="64" spans="2:4" s="10" customFormat="1" ht="12.75" customHeight="1" x14ac:dyDescent="0.25">
      <c r="B64" s="16">
        <v>4312</v>
      </c>
      <c r="C64" s="31" t="s">
        <v>58</v>
      </c>
      <c r="D64" s="20">
        <f>+D65</f>
        <v>7560345</v>
      </c>
    </row>
    <row r="65" spans="2:4" s="10" customFormat="1" ht="12.75" customHeight="1" x14ac:dyDescent="0.25">
      <c r="B65" s="16">
        <v>43121</v>
      </c>
      <c r="C65" s="32" t="s">
        <v>59</v>
      </c>
      <c r="D65" s="20">
        <f>+D66+D67+D68</f>
        <v>7560345</v>
      </c>
    </row>
    <row r="66" spans="2:4" s="10" customFormat="1" ht="12.75" customHeight="1" x14ac:dyDescent="0.25">
      <c r="B66" s="33">
        <v>4312101</v>
      </c>
      <c r="C66" s="19" t="s">
        <v>60</v>
      </c>
      <c r="D66" s="20">
        <v>1</v>
      </c>
    </row>
    <row r="67" spans="2:4" s="10" customFormat="1" ht="12.75" customHeight="1" x14ac:dyDescent="0.25">
      <c r="B67" s="16">
        <v>4312102</v>
      </c>
      <c r="C67" s="19" t="s">
        <v>61</v>
      </c>
      <c r="D67" s="10">
        <v>7560343</v>
      </c>
    </row>
    <row r="68" spans="2:4" s="10" customFormat="1" ht="12.75" customHeight="1" x14ac:dyDescent="0.25">
      <c r="B68" s="16">
        <v>4312103</v>
      </c>
      <c r="C68" s="19" t="s">
        <v>62</v>
      </c>
      <c r="D68" s="10">
        <v>1</v>
      </c>
    </row>
    <row r="69" spans="2:4" s="10" customFormat="1" ht="12.75" customHeight="1" x14ac:dyDescent="0.25">
      <c r="B69" s="23">
        <v>4313</v>
      </c>
      <c r="C69" s="26" t="s">
        <v>63</v>
      </c>
      <c r="D69" s="25">
        <v>0</v>
      </c>
    </row>
    <row r="70" spans="2:4" s="10" customFormat="1" ht="12.75" customHeight="1" x14ac:dyDescent="0.25">
      <c r="B70" s="23">
        <v>4314</v>
      </c>
      <c r="C70" s="26" t="s">
        <v>64</v>
      </c>
      <c r="D70" s="25">
        <v>0</v>
      </c>
    </row>
    <row r="71" spans="2:4" s="10" customFormat="1" ht="12.75" customHeight="1" x14ac:dyDescent="0.25">
      <c r="B71" s="23">
        <v>4315</v>
      </c>
      <c r="C71" s="26" t="s">
        <v>65</v>
      </c>
      <c r="D71" s="25">
        <v>0</v>
      </c>
    </row>
    <row r="72" spans="2:4" s="10" customFormat="1" ht="12.75" customHeight="1" x14ac:dyDescent="0.25">
      <c r="B72" s="16">
        <v>4316</v>
      </c>
      <c r="C72" s="32" t="s">
        <v>66</v>
      </c>
      <c r="D72" s="18">
        <v>1</v>
      </c>
    </row>
    <row r="73" spans="2:4" s="10" customFormat="1" ht="22.5" x14ac:dyDescent="0.25">
      <c r="B73" s="16">
        <v>4317</v>
      </c>
      <c r="C73" s="27" t="s">
        <v>67</v>
      </c>
      <c r="D73" s="18">
        <v>1</v>
      </c>
    </row>
    <row r="74" spans="2:4" s="10" customFormat="1" ht="44.25" customHeight="1" x14ac:dyDescent="0.25">
      <c r="B74" s="16">
        <v>4318</v>
      </c>
      <c r="C74" s="27" t="s">
        <v>68</v>
      </c>
      <c r="D74" s="18">
        <v>1</v>
      </c>
    </row>
    <row r="75" spans="2:4" s="10" customFormat="1" ht="15" customHeight="1" x14ac:dyDescent="0.25">
      <c r="B75" s="16">
        <v>4319</v>
      </c>
      <c r="C75" s="19" t="s">
        <v>69</v>
      </c>
      <c r="D75" s="18">
        <v>4700000</v>
      </c>
    </row>
    <row r="76" spans="2:4" s="10" customFormat="1" ht="15" customHeight="1" x14ac:dyDescent="0.25">
      <c r="B76" s="16">
        <v>440</v>
      </c>
      <c r="C76" s="34" t="s">
        <v>70</v>
      </c>
      <c r="D76" s="20">
        <v>0</v>
      </c>
    </row>
    <row r="77" spans="2:4" s="10" customFormat="1" ht="15" customHeight="1" x14ac:dyDescent="0.25">
      <c r="B77" s="16">
        <v>450</v>
      </c>
      <c r="C77" s="34" t="s">
        <v>71</v>
      </c>
      <c r="D77" s="20">
        <f>+D78+D81+D82+D83</f>
        <v>480003</v>
      </c>
    </row>
    <row r="78" spans="2:4" s="10" customFormat="1" ht="12.75" customHeight="1" x14ac:dyDescent="0.25">
      <c r="B78" s="16">
        <v>4501</v>
      </c>
      <c r="C78" s="27" t="s">
        <v>18</v>
      </c>
      <c r="D78" s="20">
        <f>SUM(D79:D80)</f>
        <v>480000</v>
      </c>
    </row>
    <row r="79" spans="2:4" ht="12.75" customHeight="1" x14ac:dyDescent="0.25">
      <c r="B79" s="16">
        <v>45011</v>
      </c>
      <c r="C79" s="27" t="s">
        <v>72</v>
      </c>
      <c r="D79" s="50">
        <v>450000</v>
      </c>
    </row>
    <row r="80" spans="2:4" ht="12.75" customHeight="1" x14ac:dyDescent="0.25">
      <c r="B80" s="16">
        <v>45012</v>
      </c>
      <c r="C80" s="27" t="s">
        <v>73</v>
      </c>
      <c r="D80" s="18">
        <v>30000</v>
      </c>
    </row>
    <row r="81" spans="2:25" ht="12.75" customHeight="1" x14ac:dyDescent="0.25">
      <c r="B81" s="16">
        <v>4502</v>
      </c>
      <c r="C81" s="19" t="s">
        <v>19</v>
      </c>
      <c r="D81" s="20">
        <v>1</v>
      </c>
    </row>
    <row r="82" spans="2:25" ht="12.75" customHeight="1" x14ac:dyDescent="0.25">
      <c r="B82" s="16">
        <v>4503</v>
      </c>
      <c r="C82" s="19" t="s">
        <v>20</v>
      </c>
      <c r="D82" s="20">
        <v>1</v>
      </c>
    </row>
    <row r="83" spans="2:25" ht="12.75" customHeight="1" x14ac:dyDescent="0.25">
      <c r="B83" s="16">
        <v>4504</v>
      </c>
      <c r="C83" s="19" t="s">
        <v>21</v>
      </c>
      <c r="D83" s="20">
        <v>1</v>
      </c>
    </row>
    <row r="84" spans="2:25" s="10" customFormat="1" ht="22.5" x14ac:dyDescent="0.25">
      <c r="B84" s="16">
        <v>490</v>
      </c>
      <c r="C84" s="22" t="s">
        <v>74</v>
      </c>
      <c r="D84" s="20">
        <v>0</v>
      </c>
    </row>
    <row r="85" spans="2:25" s="10" customFormat="1" ht="8.25" customHeight="1" x14ac:dyDescent="0.25">
      <c r="B85" s="8"/>
      <c r="C85" s="9"/>
    </row>
    <row r="86" spans="2:25" s="7" customFormat="1" ht="12" x14ac:dyDescent="0.25">
      <c r="B86" s="11">
        <v>5</v>
      </c>
      <c r="C86" s="12" t="s">
        <v>75</v>
      </c>
      <c r="D86" s="13">
        <f>+D88+D99</f>
        <v>75005</v>
      </c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</row>
    <row r="87" spans="2:25" s="15" customFormat="1" ht="11.25" x14ac:dyDescent="0.25">
      <c r="B87" s="8"/>
      <c r="C87" s="14"/>
    </row>
    <row r="88" spans="2:25" s="10" customFormat="1" ht="13.5" customHeight="1" x14ac:dyDescent="0.25">
      <c r="B88" s="16">
        <v>510</v>
      </c>
      <c r="C88" s="16" t="s">
        <v>76</v>
      </c>
      <c r="D88" s="20">
        <f>+D89+D90+D93+D94+D97+D98</f>
        <v>75005</v>
      </c>
    </row>
    <row r="89" spans="2:25" s="10" customFormat="1" ht="13.5" customHeight="1" x14ac:dyDescent="0.25">
      <c r="B89" s="16">
        <v>5101</v>
      </c>
      <c r="C89" s="27" t="s">
        <v>77</v>
      </c>
      <c r="D89" s="20">
        <v>0</v>
      </c>
    </row>
    <row r="90" spans="2:25" s="10" customFormat="1" ht="13.5" customHeight="1" x14ac:dyDescent="0.25">
      <c r="B90" s="16">
        <v>5102</v>
      </c>
      <c r="C90" s="19" t="s">
        <v>78</v>
      </c>
      <c r="D90" s="20">
        <f>+D91+D92</f>
        <v>75000</v>
      </c>
    </row>
    <row r="91" spans="2:25" s="10" customFormat="1" ht="13.5" customHeight="1" x14ac:dyDescent="0.25">
      <c r="B91" s="16">
        <v>51021</v>
      </c>
      <c r="C91" s="19" t="s">
        <v>79</v>
      </c>
      <c r="D91" s="10">
        <v>75000</v>
      </c>
    </row>
    <row r="92" spans="2:25" s="10" customFormat="1" ht="13.5" customHeight="1" x14ac:dyDescent="0.25">
      <c r="B92" s="16">
        <v>51022</v>
      </c>
      <c r="C92" s="19" t="s">
        <v>80</v>
      </c>
      <c r="D92" s="20">
        <v>0</v>
      </c>
    </row>
    <row r="93" spans="2:25" s="10" customFormat="1" ht="13.5" customHeight="1" x14ac:dyDescent="0.25">
      <c r="B93" s="16">
        <v>5103</v>
      </c>
      <c r="C93" s="27" t="s">
        <v>81</v>
      </c>
      <c r="D93" s="20">
        <v>1</v>
      </c>
    </row>
    <row r="94" spans="2:25" s="10" customFormat="1" ht="13.5" customHeight="1" x14ac:dyDescent="0.25">
      <c r="B94" s="16">
        <v>5104</v>
      </c>
      <c r="C94" s="27" t="s">
        <v>82</v>
      </c>
      <c r="D94" s="20">
        <f>SUM(D95:D96)</f>
        <v>2</v>
      </c>
    </row>
    <row r="95" spans="2:25" s="10" customFormat="1" ht="13.5" customHeight="1" x14ac:dyDescent="0.25">
      <c r="B95" s="16">
        <v>51041</v>
      </c>
      <c r="C95" s="27" t="s">
        <v>83</v>
      </c>
      <c r="D95" s="20">
        <v>1</v>
      </c>
    </row>
    <row r="96" spans="2:25" s="10" customFormat="1" ht="24" customHeight="1" x14ac:dyDescent="0.25">
      <c r="B96" s="16">
        <v>51042</v>
      </c>
      <c r="C96" s="27" t="s">
        <v>84</v>
      </c>
      <c r="D96" s="20">
        <v>1</v>
      </c>
    </row>
    <row r="97" spans="2:25" s="10" customFormat="1" ht="22.5" x14ac:dyDescent="0.25">
      <c r="B97" s="16">
        <v>5105</v>
      </c>
      <c r="C97" s="27" t="s">
        <v>85</v>
      </c>
      <c r="D97" s="20">
        <v>1</v>
      </c>
    </row>
    <row r="98" spans="2:25" s="10" customFormat="1" ht="11.25" x14ac:dyDescent="0.25">
      <c r="B98" s="16">
        <v>5106</v>
      </c>
      <c r="C98" s="27" t="s">
        <v>86</v>
      </c>
      <c r="D98" s="20">
        <v>1</v>
      </c>
    </row>
    <row r="99" spans="2:25" s="10" customFormat="1" ht="35.25" customHeight="1" x14ac:dyDescent="0.25">
      <c r="B99" s="16">
        <v>590</v>
      </c>
      <c r="C99" s="22" t="s">
        <v>87</v>
      </c>
      <c r="D99" s="20">
        <v>0</v>
      </c>
    </row>
    <row r="100" spans="2:25" s="10" customFormat="1" ht="8.25" customHeight="1" x14ac:dyDescent="0.25">
      <c r="B100" s="35"/>
      <c r="C100" s="9"/>
    </row>
    <row r="101" spans="2:25" s="7" customFormat="1" ht="12" x14ac:dyDescent="0.25">
      <c r="B101" s="11">
        <v>6</v>
      </c>
      <c r="C101" s="12" t="s">
        <v>88</v>
      </c>
      <c r="D101" s="13">
        <f>+D103+D112+D120+D116</f>
        <v>2980010</v>
      </c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</row>
    <row r="102" spans="2:25" s="15" customFormat="1" ht="11.25" x14ac:dyDescent="0.25">
      <c r="B102" s="8"/>
      <c r="C102" s="14"/>
    </row>
    <row r="103" spans="2:25" s="10" customFormat="1" ht="14.25" customHeight="1" x14ac:dyDescent="0.25">
      <c r="B103" s="16">
        <v>610</v>
      </c>
      <c r="C103" s="16" t="s">
        <v>89</v>
      </c>
      <c r="D103" s="20">
        <f>SUM(D104:D111)</f>
        <v>2980004</v>
      </c>
    </row>
    <row r="104" spans="2:25" s="10" customFormat="1" ht="14.25" customHeight="1" x14ac:dyDescent="0.25">
      <c r="B104" s="16">
        <v>6101</v>
      </c>
      <c r="C104" s="19" t="s">
        <v>90</v>
      </c>
      <c r="D104" s="10">
        <v>780000</v>
      </c>
    </row>
    <row r="105" spans="2:25" s="10" customFormat="1" ht="14.25" customHeight="1" x14ac:dyDescent="0.25">
      <c r="B105" s="16">
        <v>6102</v>
      </c>
      <c r="C105" s="19" t="s">
        <v>91</v>
      </c>
      <c r="D105" s="18">
        <v>1</v>
      </c>
    </row>
    <row r="106" spans="2:25" s="10" customFormat="1" ht="14.25" customHeight="1" x14ac:dyDescent="0.25">
      <c r="B106" s="16">
        <v>6103</v>
      </c>
      <c r="C106" s="19" t="s">
        <v>92</v>
      </c>
      <c r="D106" s="18">
        <v>0</v>
      </c>
    </row>
    <row r="107" spans="2:25" s="10" customFormat="1" ht="33.75" customHeight="1" x14ac:dyDescent="0.25">
      <c r="B107" s="16">
        <v>6104</v>
      </c>
      <c r="C107" s="27" t="s">
        <v>93</v>
      </c>
      <c r="D107" s="18">
        <v>1</v>
      </c>
    </row>
    <row r="108" spans="2:25" s="10" customFormat="1" ht="15" customHeight="1" x14ac:dyDescent="0.25">
      <c r="B108" s="16">
        <v>61041</v>
      </c>
      <c r="C108" s="27" t="s">
        <v>94</v>
      </c>
      <c r="D108" s="18">
        <v>1</v>
      </c>
    </row>
    <row r="109" spans="2:25" s="21" customFormat="1" ht="15" customHeight="1" x14ac:dyDescent="0.25">
      <c r="B109" s="16">
        <v>6105</v>
      </c>
      <c r="C109" s="19" t="s">
        <v>95</v>
      </c>
      <c r="D109" s="18">
        <v>0</v>
      </c>
    </row>
    <row r="110" spans="2:25" s="10" customFormat="1" ht="15" customHeight="1" x14ac:dyDescent="0.25">
      <c r="B110" s="16">
        <v>6106</v>
      </c>
      <c r="C110" s="19" t="s">
        <v>96</v>
      </c>
      <c r="D110" s="10">
        <v>2200000</v>
      </c>
    </row>
    <row r="111" spans="2:25" s="10" customFormat="1" ht="15" customHeight="1" x14ac:dyDescent="0.25">
      <c r="B111" s="16">
        <v>6107</v>
      </c>
      <c r="C111" s="19" t="s">
        <v>94</v>
      </c>
      <c r="D111" s="20">
        <v>1</v>
      </c>
    </row>
    <row r="112" spans="2:25" s="21" customFormat="1" ht="15" customHeight="1" x14ac:dyDescent="0.25">
      <c r="B112" s="16">
        <v>620</v>
      </c>
      <c r="C112" s="16" t="s">
        <v>97</v>
      </c>
      <c r="D112" s="18">
        <f>SUM(D113+D114+D115)</f>
        <v>3</v>
      </c>
    </row>
    <row r="113" spans="2:25" s="21" customFormat="1" ht="15" customHeight="1" x14ac:dyDescent="0.25">
      <c r="B113" s="16">
        <v>6201</v>
      </c>
      <c r="C113" s="36" t="s">
        <v>98</v>
      </c>
      <c r="D113" s="20">
        <v>1</v>
      </c>
    </row>
    <row r="114" spans="2:25" s="21" customFormat="1" ht="15" customHeight="1" x14ac:dyDescent="0.25">
      <c r="B114" s="16">
        <v>6202</v>
      </c>
      <c r="C114" s="19" t="s">
        <v>99</v>
      </c>
      <c r="D114" s="20">
        <v>1</v>
      </c>
    </row>
    <row r="115" spans="2:25" s="21" customFormat="1" ht="15" customHeight="1" x14ac:dyDescent="0.25">
      <c r="B115" s="16">
        <v>6208</v>
      </c>
      <c r="C115" s="19" t="s">
        <v>100</v>
      </c>
      <c r="D115" s="20">
        <v>1</v>
      </c>
    </row>
    <row r="116" spans="2:25" s="21" customFormat="1" ht="15" customHeight="1" x14ac:dyDescent="0.25">
      <c r="B116" s="16">
        <v>630</v>
      </c>
      <c r="C116" s="34" t="s">
        <v>101</v>
      </c>
      <c r="D116" s="20">
        <f>SUM(D117:D119)</f>
        <v>3</v>
      </c>
    </row>
    <row r="117" spans="2:25" s="21" customFormat="1" ht="15" customHeight="1" x14ac:dyDescent="0.25">
      <c r="B117" s="16">
        <v>631</v>
      </c>
      <c r="C117" s="27" t="s">
        <v>18</v>
      </c>
      <c r="D117" s="20">
        <v>1</v>
      </c>
    </row>
    <row r="118" spans="2:25" s="21" customFormat="1" ht="15" customHeight="1" x14ac:dyDescent="0.25">
      <c r="B118" s="16">
        <v>632</v>
      </c>
      <c r="C118" s="19" t="s">
        <v>19</v>
      </c>
      <c r="D118" s="20">
        <v>1</v>
      </c>
    </row>
    <row r="119" spans="2:25" s="21" customFormat="1" ht="15" customHeight="1" x14ac:dyDescent="0.25">
      <c r="B119" s="16">
        <v>633</v>
      </c>
      <c r="C119" s="19" t="s">
        <v>20</v>
      </c>
      <c r="D119" s="20">
        <v>1</v>
      </c>
    </row>
    <row r="120" spans="2:25" s="10" customFormat="1" ht="33.75" x14ac:dyDescent="0.25">
      <c r="B120" s="16">
        <v>690</v>
      </c>
      <c r="C120" s="22" t="s">
        <v>102</v>
      </c>
      <c r="D120" s="20">
        <v>0</v>
      </c>
    </row>
    <row r="121" spans="2:25" s="10" customFormat="1" ht="9" customHeight="1" x14ac:dyDescent="0.25">
      <c r="B121" s="8"/>
      <c r="C121" s="9"/>
    </row>
    <row r="122" spans="2:25" s="7" customFormat="1" ht="22.5" x14ac:dyDescent="0.25">
      <c r="B122" s="11">
        <v>8</v>
      </c>
      <c r="C122" s="37" t="s">
        <v>103</v>
      </c>
      <c r="D122" s="13">
        <f>SUM(D124,D134,D138,D145,D149,D139)</f>
        <v>165903683</v>
      </c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</row>
    <row r="123" spans="2:25" s="15" customFormat="1" ht="9" customHeight="1" x14ac:dyDescent="0.25">
      <c r="B123" s="8"/>
      <c r="C123" s="14"/>
      <c r="D123" s="28"/>
    </row>
    <row r="124" spans="2:25" s="10" customFormat="1" ht="15" customHeight="1" x14ac:dyDescent="0.25">
      <c r="B124" s="16">
        <v>810</v>
      </c>
      <c r="C124" s="16" t="s">
        <v>104</v>
      </c>
      <c r="D124" s="20">
        <f>SUM(D125:D133)</f>
        <v>73689368</v>
      </c>
    </row>
    <row r="125" spans="2:25" s="10" customFormat="1" ht="15" customHeight="1" x14ac:dyDescent="0.25">
      <c r="B125" s="16">
        <v>8101</v>
      </c>
      <c r="C125" s="19" t="s">
        <v>105</v>
      </c>
      <c r="D125" s="10">
        <v>47286478</v>
      </c>
    </row>
    <row r="126" spans="2:25" s="10" customFormat="1" ht="15" customHeight="1" x14ac:dyDescent="0.25">
      <c r="B126" s="16">
        <v>8102</v>
      </c>
      <c r="C126" s="19" t="s">
        <v>106</v>
      </c>
      <c r="D126" s="10">
        <v>2966629</v>
      </c>
    </row>
    <row r="127" spans="2:25" s="10" customFormat="1" ht="15" customHeight="1" x14ac:dyDescent="0.25">
      <c r="B127" s="16">
        <v>8103</v>
      </c>
      <c r="C127" s="19" t="s">
        <v>107</v>
      </c>
      <c r="D127" s="10">
        <v>20132572</v>
      </c>
    </row>
    <row r="128" spans="2:25" s="39" customFormat="1" ht="15" customHeight="1" x14ac:dyDescent="0.2">
      <c r="B128" s="16">
        <v>8104</v>
      </c>
      <c r="C128" s="19" t="s">
        <v>108</v>
      </c>
      <c r="D128" s="10">
        <v>1124046</v>
      </c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</row>
    <row r="129" spans="2:21" s="39" customFormat="1" ht="23.25" customHeight="1" x14ac:dyDescent="0.2">
      <c r="B129" s="16">
        <v>8105</v>
      </c>
      <c r="C129" s="27" t="s">
        <v>109</v>
      </c>
      <c r="D129" s="10">
        <v>1854916</v>
      </c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</row>
    <row r="130" spans="2:21" s="10" customFormat="1" ht="14.25" customHeight="1" x14ac:dyDescent="0.25">
      <c r="B130" s="16">
        <v>8106</v>
      </c>
      <c r="C130" s="19" t="s">
        <v>110</v>
      </c>
      <c r="D130" s="10">
        <v>324724</v>
      </c>
    </row>
    <row r="131" spans="2:21" s="10" customFormat="1" ht="14.25" customHeight="1" x14ac:dyDescent="0.25">
      <c r="B131" s="16">
        <v>81010</v>
      </c>
      <c r="C131" s="19" t="s">
        <v>111</v>
      </c>
      <c r="D131" s="10">
        <v>1</v>
      </c>
    </row>
    <row r="132" spans="2:21" s="10" customFormat="1" ht="14.25" customHeight="1" x14ac:dyDescent="0.25">
      <c r="B132" s="16">
        <v>81011</v>
      </c>
      <c r="C132" s="19" t="s">
        <v>112</v>
      </c>
      <c r="D132" s="10">
        <v>1</v>
      </c>
    </row>
    <row r="133" spans="2:21" s="10" customFormat="1" ht="14.25" customHeight="1" x14ac:dyDescent="0.25">
      <c r="B133" s="16">
        <v>81012</v>
      </c>
      <c r="C133" s="19" t="s">
        <v>113</v>
      </c>
      <c r="D133" s="10">
        <v>1</v>
      </c>
    </row>
    <row r="134" spans="2:21" ht="14.25" customHeight="1" x14ac:dyDescent="0.25">
      <c r="B134" s="16">
        <v>820</v>
      </c>
      <c r="C134" s="16" t="s">
        <v>114</v>
      </c>
      <c r="D134" s="20">
        <f>D135</f>
        <v>91521175</v>
      </c>
    </row>
    <row r="135" spans="2:21" ht="14.25" customHeight="1" x14ac:dyDescent="0.25">
      <c r="B135" s="16">
        <v>8201</v>
      </c>
      <c r="C135" s="19" t="s">
        <v>115</v>
      </c>
      <c r="D135" s="10">
        <f>D136+D137</f>
        <v>91521175</v>
      </c>
    </row>
    <row r="136" spans="2:21" ht="14.25" customHeight="1" x14ac:dyDescent="0.25">
      <c r="B136" s="40">
        <v>82011</v>
      </c>
      <c r="C136" s="27" t="s">
        <v>116</v>
      </c>
      <c r="D136" s="10">
        <v>32974264</v>
      </c>
    </row>
    <row r="137" spans="2:21" ht="14.25" customHeight="1" x14ac:dyDescent="0.25">
      <c r="B137" s="40">
        <v>82012</v>
      </c>
      <c r="C137" s="27" t="s">
        <v>117</v>
      </c>
      <c r="D137" s="10">
        <v>58546911</v>
      </c>
    </row>
    <row r="138" spans="2:21" ht="14.25" customHeight="1" x14ac:dyDescent="0.25">
      <c r="B138" s="16">
        <v>830</v>
      </c>
      <c r="C138" s="16" t="s">
        <v>118</v>
      </c>
      <c r="D138" s="20">
        <v>0</v>
      </c>
    </row>
    <row r="139" spans="2:21" ht="14.25" customHeight="1" x14ac:dyDescent="0.25">
      <c r="B139" s="16">
        <v>8310</v>
      </c>
      <c r="C139" s="16" t="s">
        <v>119</v>
      </c>
      <c r="D139" s="10">
        <v>0</v>
      </c>
    </row>
    <row r="140" spans="2:21" ht="14.25" customHeight="1" x14ac:dyDescent="0.25">
      <c r="B140" s="40">
        <v>83101</v>
      </c>
      <c r="C140" s="41" t="s">
        <v>120</v>
      </c>
      <c r="D140" s="10">
        <v>0</v>
      </c>
    </row>
    <row r="141" spans="2:21" ht="14.25" customHeight="1" x14ac:dyDescent="0.25">
      <c r="B141" s="40">
        <v>83102</v>
      </c>
      <c r="C141" s="41" t="s">
        <v>121</v>
      </c>
      <c r="D141" s="10">
        <v>0</v>
      </c>
    </row>
    <row r="142" spans="2:21" ht="14.25" customHeight="1" x14ac:dyDescent="0.25">
      <c r="B142" s="40">
        <v>83103</v>
      </c>
      <c r="C142" s="41" t="s">
        <v>122</v>
      </c>
      <c r="D142" s="20">
        <v>0</v>
      </c>
    </row>
    <row r="143" spans="2:21" ht="14.25" customHeight="1" x14ac:dyDescent="0.25">
      <c r="B143" s="40">
        <v>83104</v>
      </c>
      <c r="C143" s="41" t="s">
        <v>123</v>
      </c>
      <c r="D143" s="10">
        <v>0</v>
      </c>
    </row>
    <row r="144" spans="2:21" ht="14.25" customHeight="1" x14ac:dyDescent="0.25">
      <c r="B144" s="40">
        <v>83105</v>
      </c>
      <c r="C144" s="41" t="s">
        <v>124</v>
      </c>
      <c r="D144" s="10">
        <v>0</v>
      </c>
    </row>
    <row r="145" spans="2:25" ht="14.25" customHeight="1" x14ac:dyDescent="0.25">
      <c r="B145" s="16">
        <v>840</v>
      </c>
      <c r="C145" s="16" t="s">
        <v>125</v>
      </c>
      <c r="D145" s="20">
        <f>SUM(D146:D148)</f>
        <v>693140</v>
      </c>
    </row>
    <row r="146" spans="2:25" s="10" customFormat="1" ht="14.25" customHeight="1" x14ac:dyDescent="0.25">
      <c r="B146" s="16">
        <v>8401</v>
      </c>
      <c r="C146" s="19" t="s">
        <v>126</v>
      </c>
      <c r="D146" s="20">
        <v>578713</v>
      </c>
    </row>
    <row r="147" spans="2:25" s="10" customFormat="1" ht="14.25" customHeight="1" x14ac:dyDescent="0.25">
      <c r="B147" s="16">
        <v>8402</v>
      </c>
      <c r="C147" s="19" t="s">
        <v>127</v>
      </c>
      <c r="D147" s="20">
        <v>113552</v>
      </c>
    </row>
    <row r="148" spans="2:25" s="39" customFormat="1" ht="14.25" customHeight="1" x14ac:dyDescent="0.2">
      <c r="B148" s="16">
        <v>8403</v>
      </c>
      <c r="C148" s="19" t="s">
        <v>128</v>
      </c>
      <c r="D148" s="20">
        <v>875</v>
      </c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</row>
    <row r="149" spans="2:25" ht="14.25" customHeight="1" x14ac:dyDescent="0.25">
      <c r="B149" s="16">
        <v>850</v>
      </c>
      <c r="C149" s="16" t="s">
        <v>129</v>
      </c>
      <c r="D149" s="10">
        <v>0</v>
      </c>
    </row>
    <row r="150" spans="2:25" ht="22.5" x14ac:dyDescent="0.25">
      <c r="B150" s="16">
        <v>8501</v>
      </c>
      <c r="C150" s="42" t="s">
        <v>130</v>
      </c>
      <c r="D150" s="20">
        <v>0</v>
      </c>
    </row>
    <row r="151" spans="2:25" ht="7.5" customHeight="1" x14ac:dyDescent="0.25">
      <c r="B151" s="16"/>
      <c r="C151" s="41"/>
    </row>
    <row r="152" spans="2:25" s="10" customFormat="1" ht="4.5" customHeight="1" x14ac:dyDescent="0.25">
      <c r="B152" s="8"/>
      <c r="C152" s="9"/>
    </row>
    <row r="153" spans="2:25" s="7" customFormat="1" ht="12" x14ac:dyDescent="0.25">
      <c r="B153" s="11">
        <v>0</v>
      </c>
      <c r="C153" s="12" t="s">
        <v>131</v>
      </c>
      <c r="D153" s="13">
        <f>SUM(D155)</f>
        <v>0</v>
      </c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</row>
    <row r="154" spans="2:25" s="15" customFormat="1" ht="11.25" x14ac:dyDescent="0.25">
      <c r="B154" s="8"/>
      <c r="C154" s="14"/>
      <c r="D154" s="28"/>
    </row>
    <row r="155" spans="2:25" ht="12.75" x14ac:dyDescent="0.25">
      <c r="B155" s="43" t="s">
        <v>132</v>
      </c>
      <c r="C155" s="16" t="s">
        <v>133</v>
      </c>
      <c r="D155" s="20">
        <f>SUM(D156)</f>
        <v>0</v>
      </c>
    </row>
    <row r="156" spans="2:25" ht="35.25" customHeight="1" x14ac:dyDescent="0.25">
      <c r="B156" s="44" t="s">
        <v>134</v>
      </c>
      <c r="C156" s="27" t="s">
        <v>135</v>
      </c>
      <c r="D156" s="20">
        <v>0</v>
      </c>
    </row>
    <row r="157" spans="2:25" ht="8.25" customHeight="1" x14ac:dyDescent="0.25">
      <c r="B157" s="10"/>
      <c r="C157" s="10"/>
    </row>
    <row r="158" spans="2:25" s="10" customFormat="1" ht="11.25" x14ac:dyDescent="0.25">
      <c r="B158" s="51" t="s">
        <v>136</v>
      </c>
      <c r="C158" s="51"/>
      <c r="D158" s="45">
        <f>SUM(D153,D122,D101,D86,D40,D28,D6)</f>
        <v>200929067</v>
      </c>
    </row>
    <row r="159" spans="2:25" s="10" customFormat="1" ht="11.25" x14ac:dyDescent="0.25">
      <c r="B159" s="46"/>
    </row>
    <row r="160" spans="2:25" x14ac:dyDescent="0.25">
      <c r="B160" s="47"/>
      <c r="C160" s="10" t="s">
        <v>137</v>
      </c>
    </row>
    <row r="161" spans="2:4" x14ac:dyDescent="0.25">
      <c r="B161" s="15"/>
      <c r="C161" s="15"/>
    </row>
    <row r="162" spans="2:4" ht="15" customHeight="1" x14ac:dyDescent="0.25">
      <c r="B162" s="54" t="s">
        <v>138</v>
      </c>
      <c r="C162" s="54"/>
      <c r="D162" s="54"/>
    </row>
    <row r="163" spans="2:4" x14ac:dyDescent="0.25">
      <c r="B163" s="48"/>
      <c r="C163" s="48"/>
    </row>
    <row r="164" spans="2:4" x14ac:dyDescent="0.25">
      <c r="B164" s="48"/>
      <c r="C164" s="48"/>
    </row>
    <row r="165" spans="2:4" x14ac:dyDescent="0.25">
      <c r="B165" s="48"/>
      <c r="C165" s="48"/>
    </row>
    <row r="166" spans="2:4" x14ac:dyDescent="0.25">
      <c r="B166" s="48"/>
      <c r="C166" s="48"/>
    </row>
    <row r="167" spans="2:4" x14ac:dyDescent="0.25">
      <c r="B167" s="48"/>
      <c r="C167" s="48"/>
    </row>
    <row r="168" spans="2:4" x14ac:dyDescent="0.25">
      <c r="B168" s="48"/>
      <c r="C168" s="48"/>
    </row>
    <row r="169" spans="2:4" x14ac:dyDescent="0.25">
      <c r="B169" s="48"/>
      <c r="C169" s="48"/>
    </row>
  </sheetData>
  <protectedRanges>
    <protectedRange sqref="D28" name="Rango2"/>
    <protectedRange sqref="D14" name="Rango1_1"/>
    <protectedRange sqref="D30" name="Rango2_3"/>
  </protectedRanges>
  <mergeCells count="3">
    <mergeCell ref="B158:C158"/>
    <mergeCell ref="B1:D1"/>
    <mergeCell ref="B162:D162"/>
  </mergeCells>
  <printOptions horizontalCentered="1" verticalCentered="1"/>
  <pageMargins left="0.78740157480314965" right="1.1811023622047245" top="0.78740157480314965" bottom="0.78740157480314965" header="0.31496062992125984" footer="0.31496062992125984"/>
  <pageSetup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INICI LEY INGRESOS 2022</vt:lpstr>
      <vt:lpstr>'INICI LEY INGRESOS 2022'!Área_de_impresión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Olga</cp:lastModifiedBy>
  <cp:lastPrinted>2021-10-25T20:38:39Z</cp:lastPrinted>
  <dcterms:created xsi:type="dcterms:W3CDTF">2021-10-21T16:57:32Z</dcterms:created>
  <dcterms:modified xsi:type="dcterms:W3CDTF">2021-10-25T20:44:35Z</dcterms:modified>
</cp:coreProperties>
</file>