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/>
  <mc:AlternateContent xmlns:mc="http://schemas.openxmlformats.org/markup-compatibility/2006">
    <mc:Choice Requires="x15">
      <x15ac:absPath xmlns:x15ac="http://schemas.microsoft.com/office/spreadsheetml/2010/11/ac" url="C:\Users\Lulu\Desktop\INICIATIVA 2022\CONGRESO\"/>
    </mc:Choice>
  </mc:AlternateContent>
  <xr:revisionPtr revIDLastSave="0" documentId="13_ncr:1_{D936420D-6D87-43CA-BB09-FF87A93B985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FINAL INICIATIVA 2022" sheetId="1" r:id="rId1"/>
  </sheets>
  <definedNames>
    <definedName name="_xlnm._FilterDatabase" localSheetId="0" hidden="1">'FINAL INICIATIVA 2022'!$B$5:$H$476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56" i="1" l="1"/>
  <c r="E478" i="1" l="1"/>
  <c r="D349" i="1" l="1"/>
  <c r="D366" i="1"/>
  <c r="H478" i="1" l="1"/>
  <c r="G478" i="1"/>
  <c r="F478" i="1"/>
  <c r="D476" i="1"/>
  <c r="D473" i="1"/>
  <c r="D470" i="1"/>
  <c r="D467" i="1"/>
  <c r="D464" i="1"/>
  <c r="D461" i="1"/>
  <c r="D457" i="1"/>
  <c r="D456" i="1"/>
  <c r="D455" i="1"/>
  <c r="D454" i="1"/>
  <c r="D452" i="1"/>
  <c r="D451" i="1"/>
  <c r="D450" i="1"/>
  <c r="D449" i="1"/>
  <c r="D448" i="1"/>
  <c r="D445" i="1"/>
  <c r="D444" i="1"/>
  <c r="D443" i="1"/>
  <c r="D442" i="1"/>
  <c r="D441" i="1"/>
  <c r="D439" i="1"/>
  <c r="D438" i="1"/>
  <c r="D437" i="1"/>
  <c r="D436" i="1"/>
  <c r="D435" i="1"/>
  <c r="D434" i="1"/>
  <c r="D433" i="1"/>
  <c r="D432" i="1"/>
  <c r="D431" i="1"/>
  <c r="D430" i="1"/>
  <c r="D428" i="1"/>
  <c r="D427" i="1"/>
  <c r="D426" i="1"/>
  <c r="D425" i="1"/>
  <c r="D424" i="1"/>
  <c r="D423" i="1"/>
  <c r="D422" i="1"/>
  <c r="D421" i="1"/>
  <c r="D419" i="1"/>
  <c r="D418" i="1"/>
  <c r="D417" i="1"/>
  <c r="D416" i="1"/>
  <c r="D414" i="1"/>
  <c r="D413" i="1"/>
  <c r="D412" i="1"/>
  <c r="D410" i="1"/>
  <c r="D409" i="1"/>
  <c r="D408" i="1"/>
  <c r="D407" i="1"/>
  <c r="D406" i="1"/>
  <c r="D405" i="1"/>
  <c r="D404" i="1"/>
  <c r="D402" i="1"/>
  <c r="D401" i="1"/>
  <c r="D400" i="1"/>
  <c r="D399" i="1"/>
  <c r="D398" i="1"/>
  <c r="D397" i="1"/>
  <c r="D396" i="1"/>
  <c r="D395" i="1"/>
  <c r="D394" i="1"/>
  <c r="D392" i="1"/>
  <c r="D391" i="1"/>
  <c r="D390" i="1"/>
  <c r="D389" i="1"/>
  <c r="D388" i="1"/>
  <c r="D387" i="1"/>
  <c r="D384" i="1"/>
  <c r="D383" i="1"/>
  <c r="D382" i="1"/>
  <c r="D381" i="1"/>
  <c r="D379" i="1"/>
  <c r="D378" i="1"/>
  <c r="D377" i="1"/>
  <c r="D376" i="1"/>
  <c r="D375" i="1"/>
  <c r="D374" i="1"/>
  <c r="D372" i="1"/>
  <c r="D371" i="1"/>
  <c r="D370" i="1"/>
  <c r="D368" i="1"/>
  <c r="D367" i="1"/>
  <c r="D365" i="1"/>
  <c r="D363" i="1"/>
  <c r="D362" i="1"/>
  <c r="D361" i="1"/>
  <c r="D359" i="1"/>
  <c r="D358" i="1"/>
  <c r="D357" i="1"/>
  <c r="D355" i="1"/>
  <c r="D354" i="1"/>
  <c r="D353" i="1"/>
  <c r="D352" i="1"/>
  <c r="D350" i="1"/>
  <c r="D348" i="1"/>
  <c r="D347" i="1"/>
  <c r="D346" i="1"/>
  <c r="D345" i="1"/>
  <c r="D344" i="1"/>
  <c r="D343" i="1"/>
  <c r="D342" i="1"/>
  <c r="D341" i="1"/>
  <c r="D339" i="1"/>
  <c r="D338" i="1"/>
  <c r="D337" i="1"/>
  <c r="D336" i="1"/>
  <c r="D335" i="1"/>
  <c r="D334" i="1"/>
  <c r="D330" i="1"/>
  <c r="D327" i="1"/>
  <c r="D325" i="1"/>
  <c r="D322" i="1"/>
  <c r="D320" i="1"/>
  <c r="D318" i="1"/>
  <c r="D316" i="1"/>
  <c r="D314" i="1"/>
  <c r="D312" i="1"/>
  <c r="D309" i="1"/>
  <c r="D306" i="1"/>
  <c r="D304" i="1"/>
  <c r="D302" i="1"/>
  <c r="D299" i="1"/>
  <c r="D297" i="1"/>
  <c r="D294" i="1"/>
  <c r="D292" i="1"/>
  <c r="D290" i="1"/>
  <c r="D288" i="1"/>
  <c r="D285" i="1"/>
  <c r="D283" i="1"/>
  <c r="D281" i="1"/>
  <c r="D279" i="1"/>
  <c r="D277" i="1"/>
  <c r="D273" i="1"/>
  <c r="D270" i="1"/>
  <c r="D267" i="1"/>
  <c r="D265" i="1"/>
  <c r="D263" i="1"/>
  <c r="D261" i="1"/>
  <c r="D259" i="1"/>
  <c r="D256" i="1"/>
  <c r="D252" i="1"/>
  <c r="D250" i="1"/>
  <c r="D248" i="1"/>
  <c r="D246" i="1"/>
  <c r="D244" i="1"/>
  <c r="D241" i="1"/>
  <c r="D239" i="1"/>
  <c r="D236" i="1"/>
  <c r="D234" i="1"/>
  <c r="D232" i="1"/>
  <c r="D230" i="1"/>
  <c r="D228" i="1"/>
  <c r="D225" i="1"/>
  <c r="D223" i="1"/>
  <c r="D220" i="1"/>
  <c r="D218" i="1"/>
  <c r="D216" i="1"/>
  <c r="D214" i="1"/>
  <c r="D212" i="1"/>
  <c r="D210" i="1"/>
  <c r="D208" i="1"/>
  <c r="D206" i="1"/>
  <c r="D204" i="1"/>
  <c r="D201" i="1"/>
  <c r="D199" i="1"/>
  <c r="D197" i="1"/>
  <c r="D195" i="1"/>
  <c r="D192" i="1"/>
  <c r="D190" i="1"/>
  <c r="D188" i="1"/>
  <c r="D186" i="1"/>
  <c r="D184" i="1"/>
  <c r="D182" i="1"/>
  <c r="D180" i="1"/>
  <c r="D178" i="1"/>
  <c r="D175" i="1"/>
  <c r="D173" i="1"/>
  <c r="D171" i="1"/>
  <c r="D169" i="1"/>
  <c r="D167" i="1"/>
  <c r="D165" i="1"/>
  <c r="D163" i="1"/>
  <c r="D160" i="1"/>
  <c r="D158" i="1"/>
  <c r="D156" i="1"/>
  <c r="D154" i="1"/>
  <c r="D152" i="1"/>
  <c r="D150" i="1"/>
  <c r="D148" i="1"/>
  <c r="D146" i="1"/>
  <c r="D144" i="1"/>
  <c r="D140" i="1"/>
  <c r="D138" i="1"/>
  <c r="D136" i="1"/>
  <c r="D134" i="1"/>
  <c r="D132" i="1"/>
  <c r="D130" i="1"/>
  <c r="D128" i="1"/>
  <c r="D126" i="1"/>
  <c r="D123" i="1"/>
  <c r="D120" i="1"/>
  <c r="D118" i="1"/>
  <c r="D116" i="1"/>
  <c r="D114" i="1"/>
  <c r="D112" i="1"/>
  <c r="D109" i="1"/>
  <c r="D106" i="1"/>
  <c r="D104" i="1"/>
  <c r="D102" i="1"/>
  <c r="D100" i="1"/>
  <c r="D98" i="1"/>
  <c r="D96" i="1"/>
  <c r="D94" i="1"/>
  <c r="D91" i="1"/>
  <c r="D89" i="1"/>
  <c r="D87" i="1"/>
  <c r="D85" i="1"/>
  <c r="D83" i="1"/>
  <c r="D81" i="1"/>
  <c r="D79" i="1"/>
  <c r="D77" i="1"/>
  <c r="D75" i="1"/>
  <c r="D72" i="1"/>
  <c r="D69" i="1"/>
  <c r="D67" i="1"/>
  <c r="D64" i="1"/>
  <c r="D62" i="1"/>
  <c r="D60" i="1"/>
  <c r="D58" i="1"/>
  <c r="D56" i="1"/>
  <c r="D54" i="1"/>
  <c r="D52" i="1"/>
  <c r="D51" i="1"/>
  <c r="D47" i="1"/>
  <c r="D44" i="1"/>
  <c r="D43" i="1"/>
  <c r="D42" i="1"/>
  <c r="D41" i="1"/>
  <c r="D39" i="1"/>
  <c r="D37" i="1"/>
  <c r="D35" i="1"/>
  <c r="D32" i="1"/>
  <c r="D30" i="1"/>
  <c r="D28" i="1"/>
  <c r="D25" i="1"/>
  <c r="D23" i="1"/>
  <c r="D21" i="1"/>
  <c r="D18" i="1"/>
  <c r="D16" i="1"/>
  <c r="D13" i="1"/>
  <c r="D11" i="1"/>
  <c r="D95" i="1" l="1"/>
  <c r="D122" i="1"/>
  <c r="D121" i="1" s="1"/>
  <c r="D149" i="1"/>
  <c r="D174" i="1"/>
  <c r="D217" i="1"/>
  <c r="D245" i="1"/>
  <c r="D293" i="1"/>
  <c r="D466" i="1"/>
  <c r="D10" i="1"/>
  <c r="D29" i="1"/>
  <c r="D38" i="1"/>
  <c r="D53" i="1"/>
  <c r="D61" i="1"/>
  <c r="D71" i="1"/>
  <c r="D97" i="1"/>
  <c r="D105" i="1"/>
  <c r="D115" i="1"/>
  <c r="D125" i="1"/>
  <c r="D133" i="1"/>
  <c r="D143" i="1"/>
  <c r="D151" i="1"/>
  <c r="D159" i="1"/>
  <c r="D168" i="1"/>
  <c r="D177" i="1"/>
  <c r="D185" i="1"/>
  <c r="D203" i="1"/>
  <c r="D211" i="1"/>
  <c r="D219" i="1"/>
  <c r="D229" i="1"/>
  <c r="D238" i="1"/>
  <c r="D247" i="1"/>
  <c r="D258" i="1"/>
  <c r="D266" i="1"/>
  <c r="D278" i="1"/>
  <c r="D287" i="1"/>
  <c r="D296" i="1"/>
  <c r="D305" i="1"/>
  <c r="D315" i="1"/>
  <c r="D324" i="1"/>
  <c r="D469" i="1"/>
  <c r="D36" i="1"/>
  <c r="D103" i="1"/>
  <c r="D131" i="1"/>
  <c r="D166" i="1"/>
  <c r="D191" i="1"/>
  <c r="D235" i="1"/>
  <c r="D264" i="1"/>
  <c r="D313" i="1"/>
  <c r="D12" i="1"/>
  <c r="D31" i="1"/>
  <c r="D46" i="1"/>
  <c r="D63" i="1"/>
  <c r="D90" i="1"/>
  <c r="D108" i="1"/>
  <c r="D127" i="1"/>
  <c r="D135" i="1"/>
  <c r="D145" i="1"/>
  <c r="D153" i="1"/>
  <c r="D162" i="1"/>
  <c r="D179" i="1"/>
  <c r="D187" i="1"/>
  <c r="D205" i="1"/>
  <c r="D213" i="1"/>
  <c r="D231" i="1"/>
  <c r="D240" i="1"/>
  <c r="D249" i="1"/>
  <c r="D260" i="1"/>
  <c r="D269" i="1"/>
  <c r="D280" i="1"/>
  <c r="D289" i="1"/>
  <c r="D298" i="1"/>
  <c r="D317" i="1"/>
  <c r="D326" i="1"/>
  <c r="D460" i="1"/>
  <c r="D472" i="1"/>
  <c r="D27" i="1"/>
  <c r="D59" i="1"/>
  <c r="D113" i="1"/>
  <c r="D139" i="1"/>
  <c r="D157" i="1"/>
  <c r="D183" i="1"/>
  <c r="D209" i="1"/>
  <c r="D227" i="1"/>
  <c r="D255" i="1"/>
  <c r="D303" i="1"/>
  <c r="D321" i="1"/>
  <c r="D55" i="1"/>
  <c r="D74" i="1"/>
  <c r="D82" i="1"/>
  <c r="D99" i="1"/>
  <c r="D117" i="1"/>
  <c r="D34" i="1"/>
  <c r="D57" i="1"/>
  <c r="D93" i="1"/>
  <c r="D101" i="1"/>
  <c r="D111" i="1"/>
  <c r="D119" i="1"/>
  <c r="D129" i="1"/>
  <c r="D137" i="1"/>
  <c r="D147" i="1"/>
  <c r="D155" i="1"/>
  <c r="D172" i="1"/>
  <c r="D181" i="1"/>
  <c r="D189" i="1"/>
  <c r="D207" i="1"/>
  <c r="D215" i="1"/>
  <c r="D224" i="1"/>
  <c r="D233" i="1"/>
  <c r="D243" i="1"/>
  <c r="D251" i="1"/>
  <c r="D272" i="1"/>
  <c r="D291" i="1"/>
  <c r="D301" i="1"/>
  <c r="D311" i="1"/>
  <c r="D319" i="1"/>
  <c r="D329" i="1"/>
  <c r="D463" i="1"/>
  <c r="D475" i="1"/>
  <c r="D198" i="1"/>
  <c r="D84" i="1"/>
  <c r="D22" i="1"/>
  <c r="D68" i="1"/>
  <c r="D76" i="1"/>
  <c r="D194" i="1"/>
  <c r="D66" i="1"/>
  <c r="D196" i="1"/>
  <c r="D200" i="1"/>
  <c r="D20" i="1"/>
  <c r="D24" i="1"/>
  <c r="D386" i="1"/>
  <c r="D440" i="1"/>
  <c r="D447" i="1"/>
  <c r="D40" i="1"/>
  <c r="D50" i="1"/>
  <c r="D88" i="1"/>
  <c r="D164" i="1"/>
  <c r="D262" i="1"/>
  <c r="D276" i="1"/>
  <c r="D360" i="1"/>
  <c r="D380" i="1"/>
  <c r="D80" i="1"/>
  <c r="D222" i="1"/>
  <c r="D284" i="1"/>
  <c r="D308" i="1"/>
  <c r="D373" i="1"/>
  <c r="D415" i="1"/>
  <c r="D429" i="1"/>
  <c r="D453" i="1"/>
  <c r="D170" i="1"/>
  <c r="D340" i="1"/>
  <c r="D369" i="1"/>
  <c r="D393" i="1"/>
  <c r="D411" i="1"/>
  <c r="D420" i="1"/>
  <c r="D78" i="1"/>
  <c r="D86" i="1"/>
  <c r="D282" i="1"/>
  <c r="D333" i="1"/>
  <c r="D351" i="1"/>
  <c r="D364" i="1"/>
  <c r="D403" i="1"/>
  <c r="D226" i="1" l="1"/>
  <c r="D271" i="1"/>
  <c r="D323" i="1"/>
  <c r="D26" i="1"/>
  <c r="D110" i="1"/>
  <c r="D471" i="1"/>
  <c r="D33" i="1"/>
  <c r="D9" i="1"/>
  <c r="D242" i="1"/>
  <c r="D124" i="1"/>
  <c r="D310" i="1"/>
  <c r="D254" i="1"/>
  <c r="D459" i="1"/>
  <c r="D268" i="1"/>
  <c r="D107" i="1"/>
  <c r="D468" i="1"/>
  <c r="D70" i="1"/>
  <c r="D465" i="1"/>
  <c r="D462" i="1"/>
  <c r="D142" i="1"/>
  <c r="D237" i="1"/>
  <c r="D45" i="1"/>
  <c r="D300" i="1"/>
  <c r="D202" i="1"/>
  <c r="D474" i="1"/>
  <c r="D328" i="1"/>
  <c r="D286" i="1"/>
  <c r="D92" i="1"/>
  <c r="D176" i="1"/>
  <c r="D295" i="1"/>
  <c r="D257" i="1"/>
  <c r="D332" i="1"/>
  <c r="D221" i="1"/>
  <c r="D19" i="1"/>
  <c r="D193" i="1"/>
  <c r="D49" i="1"/>
  <c r="D65" i="1"/>
  <c r="D446" i="1"/>
  <c r="D385" i="1"/>
  <c r="D307" i="1"/>
  <c r="D275" i="1"/>
  <c r="D161" i="1"/>
  <c r="D73" i="1"/>
  <c r="D253" i="1" l="1"/>
  <c r="D458" i="1"/>
  <c r="D8" i="1"/>
  <c r="D331" i="1"/>
  <c r="D274" i="1"/>
  <c r="D141" i="1"/>
  <c r="D48" i="1"/>
  <c r="D478" i="1" l="1"/>
</calcChain>
</file>

<file path=xl/sharedStrings.xml><?xml version="1.0" encoding="utf-8"?>
<sst xmlns="http://schemas.openxmlformats.org/spreadsheetml/2006/main" count="481" uniqueCount="434">
  <si>
    <t>MUNICIPIO DE SANTIAGO PAPASQUIARO DURANGO</t>
  </si>
  <si>
    <t>PRESUPUESTO DE EGRESOS DE LA INICIATIVA 2022</t>
  </si>
  <si>
    <t>PARTIDA</t>
  </si>
  <si>
    <t>NOMBRE DE LA PARTIDA</t>
  </si>
  <si>
    <t>PRESUPUESTO DE EGRESOS ESTIMADO 2022</t>
  </si>
  <si>
    <t>RECURSO PROPIOS</t>
  </si>
  <si>
    <t>PARTICIPACIONES</t>
  </si>
  <si>
    <t>FORTAMUN</t>
  </si>
  <si>
    <t>FISM</t>
  </si>
  <si>
    <t>SERVICIOS PERSONALES</t>
  </si>
  <si>
    <t>REMUNERACIONES AL PERSONAL DE CARACTER PERMANENTE</t>
  </si>
  <si>
    <t>DIETAS</t>
  </si>
  <si>
    <t>Dietas.</t>
  </si>
  <si>
    <t>SUELDOS BASE AL PERSONAL PERMANENTE</t>
  </si>
  <si>
    <t>Sueldos base al personal permanente</t>
  </si>
  <si>
    <t>REMUNERACIONES AL PERSONAL DE CARACTER TRANSITORIO</t>
  </si>
  <si>
    <t>HONORARIOS ASIMILABLES A SALARIOS</t>
  </si>
  <si>
    <t>Honorarios Asimilables a Salarios.</t>
  </si>
  <si>
    <t>SUELDOS BASE AL PERSONAL EVENTUAL</t>
  </si>
  <si>
    <t>Sueldo base al personal eventual.</t>
  </si>
  <si>
    <t>REMUNERACIONES ADICIONALES Y ESPECIALES</t>
  </si>
  <si>
    <t>PRIMAS DE VACACIONES, DOMINICAL Y GRATIFICACIÓN DE FIN DE AÑO</t>
  </si>
  <si>
    <t>Primas de vacaciones y dominical y Gratificación de fin de Año.</t>
  </si>
  <si>
    <t>HORAS EXTRAORDINARIAS</t>
  </si>
  <si>
    <t>Remuneraciones por horas extraordinarias.</t>
  </si>
  <si>
    <t>COMPENSACIONES</t>
  </si>
  <si>
    <t>Compensaciones.</t>
  </si>
  <si>
    <t>SEGURIDAD SOCIAL</t>
  </si>
  <si>
    <t>APORTACIONES DE SEGURIDAD SOCIAL</t>
  </si>
  <si>
    <t>Aportaciones de seguridad social.</t>
  </si>
  <si>
    <t>APORTACIONES AL SISTEMA PARA EL RETIRO</t>
  </si>
  <si>
    <t>Aportaciones al Sistema de Ahorro para el Retiro.</t>
  </si>
  <si>
    <t>APORTACIONES PARA SEGUROS.</t>
  </si>
  <si>
    <t>Aportaciones para Seguros.</t>
  </si>
  <si>
    <t>OTRAS PRESTACIONES SOCIALES Y ECONOMICAS</t>
  </si>
  <si>
    <t>CUOTAS PARA EL FONDO DE AHORRO Y FONDO DE TRABAJO</t>
  </si>
  <si>
    <t>Cuotas para el fondo de ahorro del personal.</t>
  </si>
  <si>
    <t>INDEMNIZACIONES</t>
  </si>
  <si>
    <t>Indemnizaciones</t>
  </si>
  <si>
    <t>PRESTACIONES Y HABERES DE RETIRO</t>
  </si>
  <si>
    <t>Prestaciones de retiro.</t>
  </si>
  <si>
    <t>Prestaciones Contractuales</t>
  </si>
  <si>
    <t xml:space="preserve"> </t>
  </si>
  <si>
    <t>Ayuda escolar.</t>
  </si>
  <si>
    <t>Apoyo familiar.</t>
  </si>
  <si>
    <t>Dotación de anteojos y Servicio dental.</t>
  </si>
  <si>
    <t>Apoyo para la superación.</t>
  </si>
  <si>
    <t>PREVISIONES</t>
  </si>
  <si>
    <t>PREVISIONES DE CARÁCTER LABORAL, ECONOMICA Y DE SEGURIDAD SOCIAL</t>
  </si>
  <si>
    <t>Previsiones de carácter laboral, Economica y de Seguridad Social</t>
  </si>
  <si>
    <t>MATERIALES Y SUMINISTROS</t>
  </si>
  <si>
    <t>MATERIALES DE ADMINISTRACION, EMISION DE DOCUMENTOS Y ARTICULOS OFICIALES</t>
  </si>
  <si>
    <t>MATERIALES, ÚTILES Y EQUIPOS MENORES DE OFICINA</t>
  </si>
  <si>
    <t>Materiales, útiles y Equipos Menores de Oficina.</t>
  </si>
  <si>
    <t>Material para estudios y proyectos.</t>
  </si>
  <si>
    <t>MATERIALES Y ÚTILES DE IMPRESIÓN Y REPRODUCCIÓN</t>
  </si>
  <si>
    <t>Materiales y útiles de impresión y reproducción.</t>
  </si>
  <si>
    <t>MATERIALES, ÚTILES Y EQUIPOS MENORES DE TECNOLOGÍAS DE LA INFORMACIÓN Y COMUNICACIONES</t>
  </si>
  <si>
    <t>Materiales, Útiles y Equipos Menores de Tecnologías  de la Información y Comunicaciones.</t>
  </si>
  <si>
    <t xml:space="preserve">MATERIAL IMPRESO E INFORMACION DIGITAL </t>
  </si>
  <si>
    <t xml:space="preserve">Material impreso e informacion digital </t>
  </si>
  <si>
    <t>MATERIAL DE LIMPIEZA</t>
  </si>
  <si>
    <t>Material de limpieza.</t>
  </si>
  <si>
    <t>MATERIALES Y ÚTILES DE ENSEÑANZA</t>
  </si>
  <si>
    <t>Materiales y Útiles de Enseñanza.</t>
  </si>
  <si>
    <t xml:space="preserve">MATERIAL PARA EL REGISTRO E IDENTIFICACION DE BIENES Y PERSONAS </t>
  </si>
  <si>
    <t xml:space="preserve">Material para el registro e identificacion de bienes y personas </t>
  </si>
  <si>
    <t>ALIMENTOS Y UTENSILIOS</t>
  </si>
  <si>
    <t>PRODUCTOS ALIMENTICIOS PARA PERSONAS</t>
  </si>
  <si>
    <t>Productos alimenticios para personas.</t>
  </si>
  <si>
    <t>PRODUCTOS ALIMENTICIOS PARA ANIMALES</t>
  </si>
  <si>
    <t xml:space="preserve">Prodictos alimenticios para  animales </t>
  </si>
  <si>
    <t>MATERIAS PRIMAS Y MATERIALES DE PRODUCCION Y COMERCIALIZACION</t>
  </si>
  <si>
    <t>Productos metalicos y a base de mineralas no metalicos adquiridos como materia prima</t>
  </si>
  <si>
    <t>PRODUCTOS METALICOS Y A BASE DE MINERALES NO METALICOS ADQUIRIDOS COMO MATERIA PRIMA</t>
  </si>
  <si>
    <t>MATERIALES Y ARTICULOS DE CONSTRUCCION Y DE REPARACION</t>
  </si>
  <si>
    <t>PRODUCTOS MINERALES NO METÁLICOS</t>
  </si>
  <si>
    <t>Productos minerales no metálicos</t>
  </si>
  <si>
    <t>CEMENTO Y PRODUCTOS DE CONCRETO</t>
  </si>
  <si>
    <t>Cemento y productos de concreto</t>
  </si>
  <si>
    <t>CAL, YESO Y PRODUCTOS DE YESO</t>
  </si>
  <si>
    <t>Cal, yeso y productos de yeso</t>
  </si>
  <si>
    <t xml:space="preserve">MADERA Y PRODUCTOS DE MADERA </t>
  </si>
  <si>
    <t xml:space="preserve">Madera y productos de madera </t>
  </si>
  <si>
    <t xml:space="preserve">VIDRIO Y PRODUCTOS DE VIDRIO </t>
  </si>
  <si>
    <t xml:space="preserve">Vidrio y productos de vidrio </t>
  </si>
  <si>
    <t>MATERIAL ELÉCTRICO Y ELECTRÓNICO</t>
  </si>
  <si>
    <t>Material eléctrico y electrónico.</t>
  </si>
  <si>
    <t>ARTÍCULOS METÁLICOS PARA LA CONSTRUCCIÓN</t>
  </si>
  <si>
    <t>Artículos metálicos para la construcción</t>
  </si>
  <si>
    <t xml:space="preserve">MATERIALES COMPLEMENTARIOS </t>
  </si>
  <si>
    <t xml:space="preserve">Materiales complementarios </t>
  </si>
  <si>
    <t xml:space="preserve">OTROS MATERIALES Y ARICULOS PARA LA CONSTRUCCION </t>
  </si>
  <si>
    <t>Otros materiales y articulos para la construccion</t>
  </si>
  <si>
    <t>PRODUCTOS QUIMICOS, FARMACEUTICOS Y DE LABORATORIO</t>
  </si>
  <si>
    <t>PRODUCTOS QUIMICOS BASICOS</t>
  </si>
  <si>
    <t xml:space="preserve">Productos quimicos basicos </t>
  </si>
  <si>
    <t xml:space="preserve">FERTILIZANTES, PESTICIDAS Y OTROS AGROQUIMICOS </t>
  </si>
  <si>
    <t xml:space="preserve">Fertilizantes, Pesticidas y Otros Agroquímicos </t>
  </si>
  <si>
    <t>MEDICINAS Y PRODUCTOS FARMACÉUTICOS</t>
  </si>
  <si>
    <t>Medicinas y productos farmacéuticos.</t>
  </si>
  <si>
    <t>MATERIALES, ACCESORIOS Y SUMINISTROS MÉDICOS</t>
  </si>
  <si>
    <t>Materiales, accesorios y suministros médicos.</t>
  </si>
  <si>
    <t>MATERIALES, ACCESORIOS Y SUMINISTROS DE LABORATORIO</t>
  </si>
  <si>
    <t>Materiales, accesorios y suministros de laboratorio.</t>
  </si>
  <si>
    <t xml:space="preserve">FIBRAS SINTETICAS, HULES, PLASTICOS Y DERIVADOS </t>
  </si>
  <si>
    <t xml:space="preserve">Fibras sinteticas, hules, plasticos y derivados  </t>
  </si>
  <si>
    <t xml:space="preserve">OTROS PRODUCTOS QUIMICOS </t>
  </si>
  <si>
    <t xml:space="preserve">Otros productos quimicos </t>
  </si>
  <si>
    <t>COMBUSTIBLES, LUBRICANTES Y ADITIVOS</t>
  </si>
  <si>
    <t>Combustibles, Lubricantes y Aditivos.</t>
  </si>
  <si>
    <t>VESTUARIO, BLANCOS, PRENDAS DE PROTECCION Y ARTICULOS DEPORTIVOS</t>
  </si>
  <si>
    <t>VESTUARIO Y UNIFORMES</t>
  </si>
  <si>
    <t>Vestuario y uniformes.</t>
  </si>
  <si>
    <t>PRENDAS DE SEGURIDAD Y PROTECCIÓN PERSONAL</t>
  </si>
  <si>
    <t>Prendas de seguridad y protección personal.</t>
  </si>
  <si>
    <t>ARTÍCULOS DEPORTIVOS</t>
  </si>
  <si>
    <t>Artículos deportivos.</t>
  </si>
  <si>
    <t xml:space="preserve">PRODUCTOS TEXTILES </t>
  </si>
  <si>
    <t xml:space="preserve">Productos textiles  </t>
  </si>
  <si>
    <t>BLANCOS Y OTROS PRODUCTOS TEXTILES, EXCEPTO PRENDAS DE VESTIR</t>
  </si>
  <si>
    <t>Blancos y otros productos textiles, excepto prendas de vestir.</t>
  </si>
  <si>
    <t>MATERIALES Y SUMINISTROS PARA SEGURIDAD</t>
  </si>
  <si>
    <t>MATERIALES DE SEGURIDAD PÚBLICA</t>
  </si>
  <si>
    <t>Materiales de seguridad pública.</t>
  </si>
  <si>
    <t>HERRAMIENTAS, REFACCIONES Y ACCESORIOS MENORES</t>
  </si>
  <si>
    <t>HERRAMIENTAS MENORES</t>
  </si>
  <si>
    <t>Herramientas menores.</t>
  </si>
  <si>
    <t xml:space="preserve">REFACCIONES Y ACCESORIOS MENORES DE EDIFICIOS </t>
  </si>
  <si>
    <t xml:space="preserve">Refacciones y accesorios menores de edificios </t>
  </si>
  <si>
    <t>REFACCIONES Y ACCESORIOS MENORES DE EQUIPO DE ADMON</t>
  </si>
  <si>
    <t xml:space="preserve">Refacciones y accesorios menores de equipo y administracion </t>
  </si>
  <si>
    <t xml:space="preserve">REFACCIONES Y ACCESORIOS MENORES DE EQUIPO DE COMPUTO </t>
  </si>
  <si>
    <t xml:space="preserve">Refacciones y accesorios menores de equipo de computo </t>
  </si>
  <si>
    <t>REFACCIONES Y ACCESORIOS MENORES DE EQUIPO E INSTRUMENTAL MÉDICO Y DE LABORATORIO</t>
  </si>
  <si>
    <t>Refacciones y accesorios menores de equipo e instrumental médico y de laboratorio.</t>
  </si>
  <si>
    <t xml:space="preserve">REFACCIONES Y ACCESORIOS MENORES DE EQUIPO DE TRANSPORTE </t>
  </si>
  <si>
    <t>Refacciones y accesorios menores de equipo de transporte.</t>
  </si>
  <si>
    <t xml:space="preserve">REFACCIONES MENORES DE MAQUINARIA Y OTROS EQUIPOS </t>
  </si>
  <si>
    <t xml:space="preserve">Refacciones menores de maquinaria y otros equipos </t>
  </si>
  <si>
    <t>REFACCIONES Y ACCESORIOS MENORES DE OTROS BIENES MUEBLES</t>
  </si>
  <si>
    <t>Refacciones y accesorios menores de otros bienes muebles.</t>
  </si>
  <si>
    <t>SERVICIOS GENERALES</t>
  </si>
  <si>
    <t>SERVICIOS BASICOS</t>
  </si>
  <si>
    <t>ENERGÍA ELÉCTRICA</t>
  </si>
  <si>
    <t>Energía eléctrica.</t>
  </si>
  <si>
    <t>GAS</t>
  </si>
  <si>
    <t>Gas.</t>
  </si>
  <si>
    <t>AGUA</t>
  </si>
  <si>
    <t>Agua.</t>
  </si>
  <si>
    <t>TELEFONÍA TRADICIONAL</t>
  </si>
  <si>
    <t>Telefonía Tradicional</t>
  </si>
  <si>
    <t>TELEFONÍA CELULAR</t>
  </si>
  <si>
    <t>Telefonía celular.</t>
  </si>
  <si>
    <t xml:space="preserve">SERVICIOS DE TELECOMUNICACIONES Y SATELITES </t>
  </si>
  <si>
    <t xml:space="preserve">Servicios de telecomunicaciones y satelites </t>
  </si>
  <si>
    <t>SERVICIOS DE ACCESO A INTERNET, REDES Y PROCESAMIENTO DE INFORMACION</t>
  </si>
  <si>
    <t xml:space="preserve">Servicios de acceso a internet, redes y procesamiento de informacion </t>
  </si>
  <si>
    <t>SERVICIOS POSTALES Y TELEGRÁFICOS</t>
  </si>
  <si>
    <t>Servicio postal y Telegráfico</t>
  </si>
  <si>
    <t>SERVICIOS INTEGRALES Y OTROS SERVICIOS</t>
  </si>
  <si>
    <t>Servicios integrales de telecomunicación.</t>
  </si>
  <si>
    <t>SERVICIOS DE ARRENDAMIENTO</t>
  </si>
  <si>
    <t>ARRENDAMIENTO DE TERRENOS</t>
  </si>
  <si>
    <t xml:space="preserve">Arrendamiento de terrenos  </t>
  </si>
  <si>
    <t>ARRENDAMIENTO DE EDIFICIOS</t>
  </si>
  <si>
    <t>Arrendamiento de edificios.</t>
  </si>
  <si>
    <t>ARRENDAMIENTO DE MOBILIARIO Y EQUIPO DE ADMISITRACION Y EDUCACION</t>
  </si>
  <si>
    <t>Arrendamiento de mobiliario y equipo de administracion, educacion.</t>
  </si>
  <si>
    <t xml:space="preserve">ARRENDAMIENTO DE EQUIPO DE TRANSPORTE </t>
  </si>
  <si>
    <t>Arrendamiento de equipo de transporte.</t>
  </si>
  <si>
    <t>ARRENDAMIENTO DE MAQUINARIA, OTROS EQUIPOS Y HERRAMIENTAS</t>
  </si>
  <si>
    <t>Arrendamiento de Equipo de Maquinaria otros Equipos y Herramientas.</t>
  </si>
  <si>
    <t>ARRENDAMIENTO DE ACTIVOS INTANGIBLES</t>
  </si>
  <si>
    <t>Patentes, regalías y otros.</t>
  </si>
  <si>
    <t>OTROS ARRENDAMIENTOS</t>
  </si>
  <si>
    <t>Otros Arrendamientos</t>
  </si>
  <si>
    <t>SERVICIOS PROFESIONALES, CIENTÍFICOS, TÉCNICOS Y OTROS SERVICIOS</t>
  </si>
  <si>
    <t>SERVICIOS LEGALES, DE CONTABILIDAD, AUDITORÍA Y RELACIONADOS</t>
  </si>
  <si>
    <t>Servicios legales, de contabilidad, auditoría y relacionados</t>
  </si>
  <si>
    <t xml:space="preserve">SERVICIOS DE DISEÑO, ARQUITECTURA INGENIERIA Y ACTIVIDADES RELACIONADAS </t>
  </si>
  <si>
    <t>Servicios de diseño, arquitectura ingenieria y actividades relacionadas.</t>
  </si>
  <si>
    <t xml:space="preserve">SERVICIOS DE CONSULTORIA ADMINISTRATIVA PROCESOS </t>
  </si>
  <si>
    <t xml:space="preserve">Servicios de consultoria administrativa, procesos y tecnicas </t>
  </si>
  <si>
    <t xml:space="preserve">SERVICIOS DE CAPACITACION </t>
  </si>
  <si>
    <t xml:space="preserve">Servicios de capacitacion </t>
  </si>
  <si>
    <t>SERVICIOS DE INVESTIGACIÓN CIENTÍFICA Y DESARROLLO</t>
  </si>
  <si>
    <t>Estudios e investigaciones.</t>
  </si>
  <si>
    <t>SERVICIO DE APOYO ADMINISTRATIVO,FOTOCOPIADO E IMPRESIÓN</t>
  </si>
  <si>
    <t>Servicio de apoyo administrativo, fotocopiado e impresión.</t>
  </si>
  <si>
    <t>SERVICIOS DE VIGILANCIA</t>
  </si>
  <si>
    <t>Servicios de vigilancia.</t>
  </si>
  <si>
    <t xml:space="preserve">SERVICIOS PROFESIONALES, CIENTÍFICOS, TÉCNICOS </t>
  </si>
  <si>
    <t>Servicios profesionales, cientificos y tecnicos integrales</t>
  </si>
  <si>
    <t>SERVICIOS FINANCIEROS, BANCARIOS Y COMERCIALES</t>
  </si>
  <si>
    <t>SERVICIOS FINANCIEROS Y BANCARIOS</t>
  </si>
  <si>
    <t>Servicios bancarios y financieros.</t>
  </si>
  <si>
    <t>SERVICIOS DE RECAUDACION, TRASLADO Y CUSTODIA DE VALORES</t>
  </si>
  <si>
    <t xml:space="preserve">Servicio de recaudacion, traslado y custodia de valores </t>
  </si>
  <si>
    <t>SEGURO DE BIENES PATRIMONIALES</t>
  </si>
  <si>
    <t>Seguros de bienes patrimoniales.</t>
  </si>
  <si>
    <t>FLETES Y MANIOBRAS</t>
  </si>
  <si>
    <t>Fletes y maniobras.</t>
  </si>
  <si>
    <t>SERVICIOS DE INSTALACION, REPARACION, MANTENIMIENTO Y CONSERVACION</t>
  </si>
  <si>
    <t>CONSERVACIÓN Y MANTENIMIENTO MENOR DE INMUEBLES</t>
  </si>
  <si>
    <t>Mantenimiento y conservación menor de inmuebles.</t>
  </si>
  <si>
    <t>INSTALACIÓN, REPARACIÓN Y MANTENIMIENTO DE MOBILIARIO Y EQUIPO DE ADMINISTRACIÓN, EDUCACIONAL Y RECREATIVO</t>
  </si>
  <si>
    <t>Instalación, Reparación y Mantenimiento de Mobiliario y Equipo de Administración, Educacional y Recreativo.</t>
  </si>
  <si>
    <t>INSTALACIÓN, REPARACIÓN Y MANTENIMIENTO DE EQUIPO DE CÓMPUTO Y TECNOLOGÍA DE LA INFORMACIÓN</t>
  </si>
  <si>
    <t>Instalación, Reparación y Mantenimiento de Equipo de Cómputo y Tecnología de la Información</t>
  </si>
  <si>
    <t xml:space="preserve">INSTALACION, REPARACION Y MANTENIMIENTO DE EQUIPO E INSTRUMENTAL </t>
  </si>
  <si>
    <t xml:space="preserve">Instalacion, reparacion y mantenimeinto de equipo e instrumental </t>
  </si>
  <si>
    <t>REPARACIÓN Y MANTENIMIENTO DE EQUIPO DE TRANSPORTE</t>
  </si>
  <si>
    <t>Reparación y Mantenimiento de Equipo de Transporte.</t>
  </si>
  <si>
    <t>REPARACION Y MANTENIMIENTO DE EQUIPO DE DEFENSA Y SEGURIDAD</t>
  </si>
  <si>
    <t xml:space="preserve">Reparacion y mentenimiento de equipo de defensa y seguridad </t>
  </si>
  <si>
    <t>INSTALACIÓN, REPARACIÓN Y MANTENIMIENTO DE MAQUINARIA, OTROS EQUIPOS Y HERRAMIENTA</t>
  </si>
  <si>
    <t>Instalación, Reparación y Mantenimiento de Maquinarias, Otros Equipos y Herramientas.</t>
  </si>
  <si>
    <t xml:space="preserve">SERVICIO DE LIMPIEZA Y MANEJO DE DESECHOS </t>
  </si>
  <si>
    <t xml:space="preserve">Servicio de impieza y manejo de desechos </t>
  </si>
  <si>
    <t>SERVICIOS DE JARDINERIA Y FUMIGACION</t>
  </si>
  <si>
    <t>Servicios de jardineria y fumigacion.</t>
  </si>
  <si>
    <t>SERVICIOS DE COMUNICACION SOCIAL Y PUBLICIDAD</t>
  </si>
  <si>
    <t>DIFUSION POR RADIO, TELEVISIÓN Y OTROS MEDIOS DE MENSAJES SOBRE PROGRAMAS Y ACTIVIDADES GUBERNAMENTALES</t>
  </si>
  <si>
    <t>Difusión por Radio, Televisión y Otros Medios de Mensajes sobre Programas y Actividades Gubernamentales</t>
  </si>
  <si>
    <t xml:space="preserve">SERVICIOS DE REVELADOS DE FOTOGRAFIAS </t>
  </si>
  <si>
    <t xml:space="preserve">Servicios de revelado de fotografias </t>
  </si>
  <si>
    <t>SERVICIOS DE TRASLADO Y VIATICOS</t>
  </si>
  <si>
    <t>PASAJES AÉREOS</t>
  </si>
  <si>
    <t>Pasajes aéreos.</t>
  </si>
  <si>
    <t>PASAJES TERRESTRES</t>
  </si>
  <si>
    <t>Pasajes terrestres.</t>
  </si>
  <si>
    <t>VIATICOS EN EL PAIS</t>
  </si>
  <si>
    <t>Viáticos en el pais</t>
  </si>
  <si>
    <t>VIATICOS EN EL EXTRANJERO</t>
  </si>
  <si>
    <t>Viaticos en el extranjero</t>
  </si>
  <si>
    <t xml:space="preserve">OTROS SERVICIOS DE TRASLADO Y HOPEDAJE </t>
  </si>
  <si>
    <t xml:space="preserve">Otros servicios de traslado y hospedaje </t>
  </si>
  <si>
    <t>SERVICIOS OFICIALES</t>
  </si>
  <si>
    <t>GASTOS DE ORDEN SOCIAL Y CULTURAL</t>
  </si>
  <si>
    <t>Gastos de orden social y cultural.</t>
  </si>
  <si>
    <t>GASTOS DE REPRESENTACIÓN</t>
  </si>
  <si>
    <t>Gastos de representación</t>
  </si>
  <si>
    <t>OTROS SERVICIOS GENERALES</t>
  </si>
  <si>
    <t>SERVICIOS FUNERARIOS Y DE CEMENTERIOS</t>
  </si>
  <si>
    <t>Servicios Funerarios y de Cementerios.</t>
  </si>
  <si>
    <t>IMPUESTOS Y DERECHOS</t>
  </si>
  <si>
    <t>Impuestos y derechos.</t>
  </si>
  <si>
    <t>SENTENCIAS Y RESOLUCIONES JUDICIALES</t>
  </si>
  <si>
    <t>Sentencias y resoluciones por autoridad competente</t>
  </si>
  <si>
    <t>OTROS GASTOS POR RESPONSABILIDADES</t>
  </si>
  <si>
    <t>Otros gastos por responsabilidades</t>
  </si>
  <si>
    <t>Otros servicios generales.</t>
  </si>
  <si>
    <t>TRANSFERENCIAS, ASIGNACIONES, SUBSIDIOS Y OTRAS AYUDAS</t>
  </si>
  <si>
    <t>TRANSFERENCIAS AL RESTO DEL SECTOR PÚBLICO</t>
  </si>
  <si>
    <t>TRANSFERENCIAS OTORGADAS A ENTIDADES PARAESTATALES NO EMPRESARIALES Y NO FINANCIERAS</t>
  </si>
  <si>
    <t>Transferencias Otorgadas a Entidades Paraestatales no Empresariales y no Financieras</t>
  </si>
  <si>
    <t>AYUDAS SOCIALES</t>
  </si>
  <si>
    <t>AYUDAS SOCIALES A PERSONAS</t>
  </si>
  <si>
    <t>Ayudas sociales a personas</t>
  </si>
  <si>
    <t>Becas y otras ayudas para programas de capacitación.</t>
  </si>
  <si>
    <t>Ayudas sociales a instituciones de enseñanza.</t>
  </si>
  <si>
    <t>AYUDAS SOCIALES A INSTITUCIONES SIN FINES DE LUCRO</t>
  </si>
  <si>
    <t>Ayudas sociales a instituciones sin fines de lucro</t>
  </si>
  <si>
    <t>AYUDAS POR DESASTRES NATURALES Y OTROS SINIESTROS</t>
  </si>
  <si>
    <t>Ayudas por desastres naturales y otros siniestros</t>
  </si>
  <si>
    <t>PENSIONES Y JUBILACIONES</t>
  </si>
  <si>
    <t>JUBILACIONES</t>
  </si>
  <si>
    <t>Jubilaciones</t>
  </si>
  <si>
    <t>DONATIVOS</t>
  </si>
  <si>
    <t>Donativos a instituciones sin fines de lucro.</t>
  </si>
  <si>
    <t>BIENES MUEBLES, INMUEBLES E INTANGIBLES</t>
  </si>
  <si>
    <t>MOBILIARIO Y EQUIPO DE ADMINISTRACION</t>
  </si>
  <si>
    <t>MUEBLES DE OFICINA Y ESTANTERIA</t>
  </si>
  <si>
    <t>Muebles de oficina y estanteria</t>
  </si>
  <si>
    <t>MUEBLES, EXCEPTO DE OFICINA Y ESTANTERIA</t>
  </si>
  <si>
    <t>Muebles, excepto de oficina y estantería.</t>
  </si>
  <si>
    <t>BIENES ARTÍSTICOS, CULTURALES Y CIENTÍFICOS</t>
  </si>
  <si>
    <t>Bienes artísticos,  culturales y científicos.</t>
  </si>
  <si>
    <t>EQUIPO DE COMPUTO Y TECNÓLOGIA DE LA INFORMACIÓN</t>
  </si>
  <si>
    <t>Equipo de computo y tecnología de la información</t>
  </si>
  <si>
    <t>OTRO MOBILIARIO Y EQUIPO DE ADMINISTRACIÓN</t>
  </si>
  <si>
    <t>Otro mobiliario y equipo de administración.</t>
  </si>
  <si>
    <t>MOBILIARIO Y EQUIPO EDUCACIONAL Y RECREATIVO</t>
  </si>
  <si>
    <t>EQUIPOS Y APARATOS AUDIOVISUALES</t>
  </si>
  <si>
    <t>Equipos y aparatos audiovisuales.</t>
  </si>
  <si>
    <t>APARATOS DEPORTIVOS.</t>
  </si>
  <si>
    <t>Aparatos deportivos.</t>
  </si>
  <si>
    <t>CÁMARAS FOTOGRÁFICAS Y DE VIDEO.</t>
  </si>
  <si>
    <t>Cámaras fotográficas y de video.</t>
  </si>
  <si>
    <t>OTRO MOBILIARIO Y EQUIPO EDUCACIONAL Y RECREATIVO</t>
  </si>
  <si>
    <t>Otro mobiliario y equipo educacional y recreativo</t>
  </si>
  <si>
    <t>EQUIPO E INSTRUMENTAL MEDICO Y DE LABORATORIO</t>
  </si>
  <si>
    <t>EQUIPO MÉDICO Y DE LABORATORIO.</t>
  </si>
  <si>
    <t>Equipo médico y de laboratorio.</t>
  </si>
  <si>
    <t>INSTRUMENTAL MÉDICO Y DE LABORATORIO.</t>
  </si>
  <si>
    <t>Instrumental médico y de laboratorio.</t>
  </si>
  <si>
    <t>VEHICULOS Y EQUIPO DE TRANSPORTE</t>
  </si>
  <si>
    <t>AUTOMOVILES Y EQUIPO TERRESTRE</t>
  </si>
  <si>
    <t>Vehículos y equipo terrestre</t>
  </si>
  <si>
    <t>CARROCERIAS Y REMOLQUES.</t>
  </si>
  <si>
    <t>Carrocerías y remolques.</t>
  </si>
  <si>
    <t>OTROS EQUIPOS DE TRANSPORTE.</t>
  </si>
  <si>
    <t>Otros equipos de transporte.</t>
  </si>
  <si>
    <t>EQUIPO DE DEFENSA Y SEGURIDAD</t>
  </si>
  <si>
    <t>Equipo de defensa y seguridad</t>
  </si>
  <si>
    <t>MAQUINARIA, OTROS EQUIPOS Y HERRAMIENTAS</t>
  </si>
  <si>
    <t>Maquinaria y equipo industrial</t>
  </si>
  <si>
    <t>Maquinaria y equipo industrial.</t>
  </si>
  <si>
    <t>MAQUINARIA Y EQUIPO DE CONSTRUCCIÓN.</t>
  </si>
  <si>
    <t>Maquinaria y equipo de construcción.</t>
  </si>
  <si>
    <t>SISTEMA DE AIRE ACONDICIONADO, CALEFACCIÓN Y DE REFRIGERACIÓN INDUSTRIAL Y COMERCIAL</t>
  </si>
  <si>
    <t>Sistemas de aire acondicionado, calefacción y de refrigeración industrial y comercial.</t>
  </si>
  <si>
    <t>EQUIPO DE COMUNICACIÓN Y TELECOMUNICACIÓN</t>
  </si>
  <si>
    <t>Equipo de comunicación y telecomunicación</t>
  </si>
  <si>
    <t>Equipos de generación eléctrica, aparatos y accesorios eléctricos</t>
  </si>
  <si>
    <t>Maquinaria , equipo eléctrico y electrónico.</t>
  </si>
  <si>
    <t>HERRAMIENTAS Y MÁQUINAS HERRAMIENTA.</t>
  </si>
  <si>
    <t>Herramientas y máquinas herramienta.</t>
  </si>
  <si>
    <t>BIENES INMUEBLES</t>
  </si>
  <si>
    <t>TERRENOS.</t>
  </si>
  <si>
    <t>Terrenos.</t>
  </si>
  <si>
    <t>EDIFICIOS NO RESIDENCIALES.</t>
  </si>
  <si>
    <t>Edificios no residenciales.</t>
  </si>
  <si>
    <t>ACTIVOS INTANGIBLES</t>
  </si>
  <si>
    <t>SOFTWARE.</t>
  </si>
  <si>
    <t>Software.</t>
  </si>
  <si>
    <t>INVERSION PUBLICA</t>
  </si>
  <si>
    <t>OBRA PUBLICA EN BIENES DE DOMINIO PUBLICO</t>
  </si>
  <si>
    <t>EDIFICACIÓN HABITACIONAL</t>
  </si>
  <si>
    <t>Vivienda terminada.</t>
  </si>
  <si>
    <t>Vivienda progresiva.</t>
  </si>
  <si>
    <t>Mejoramiento de vivienda.</t>
  </si>
  <si>
    <t>Pie de casa.</t>
  </si>
  <si>
    <t>Lote de material.</t>
  </si>
  <si>
    <t>Proyectos para vivienda.</t>
  </si>
  <si>
    <t>EDIFICACIÓN NO HABITACIONAL</t>
  </si>
  <si>
    <t>Parques y naves industriales.</t>
  </si>
  <si>
    <t>Plantas procesadoras.</t>
  </si>
  <si>
    <t>Talleres industriales.</t>
  </si>
  <si>
    <t>Centros de acopio y distribución.</t>
  </si>
  <si>
    <t>Infraestructura para la producción.</t>
  </si>
  <si>
    <t>Espacios deportivos, recreativos y turísticos.</t>
  </si>
  <si>
    <t>Infraestructura educativa.</t>
  </si>
  <si>
    <t>Infraestructura en salud.</t>
  </si>
  <si>
    <t>Instalaciones públicas.</t>
  </si>
  <si>
    <t>Estudios y proyectos no habitacionales.</t>
  </si>
  <si>
    <t>CONSTRUCCIÓN DE OBRAS PARA EL ABASTECIMIENTO DE AGUA, PETRÓLEO, GAS, ELECTRICIDAD Y TELECOMUNICACIONES.</t>
  </si>
  <si>
    <t>Extracción, conducción y suministro de agua.</t>
  </si>
  <si>
    <t>Generación y suministro de energía eléctrica</t>
  </si>
  <si>
    <t>Telecomunicaciones.</t>
  </si>
  <si>
    <t>Proyectos de abastecimiento de agua, electricidad y telecomunicaciones.</t>
  </si>
  <si>
    <t>Agua potable.</t>
  </si>
  <si>
    <t>Alcantarillado.</t>
  </si>
  <si>
    <t>Drenajes.</t>
  </si>
  <si>
    <t>Letrinas.</t>
  </si>
  <si>
    <t>DIVISIÓN DE TERRENOS Y CONSTRUCCIÓN DE OBRAS URBANAS.</t>
  </si>
  <si>
    <t>División de terrenos.</t>
  </si>
  <si>
    <t>Obras de urbanización.</t>
  </si>
  <si>
    <t>Proyectos de división y urbanización.</t>
  </si>
  <si>
    <t>CONSTRUCCIÓN DE VIAS DE COMUNICACIÓN</t>
  </si>
  <si>
    <t>Carreteras, autopistas y aeropistas.</t>
  </si>
  <si>
    <t>Caminos rurales.</t>
  </si>
  <si>
    <t>Puentes y pasos a desnivel.</t>
  </si>
  <si>
    <t>Proyectos de vías de comunicación.</t>
  </si>
  <si>
    <t>OTRAS CONSTRUCCIONES DE INGENIERÍA CIVIL U OBRA PESADA</t>
  </si>
  <si>
    <t>Presas y represas.</t>
  </si>
  <si>
    <t>Otras construcciones</t>
  </si>
  <si>
    <t>Proyectos especiales</t>
  </si>
  <si>
    <t>INSTALACIONES Y EQUIPAMIENTO EN CONSTRUCCIONES</t>
  </si>
  <si>
    <t>Equipamientos de salud.</t>
  </si>
  <si>
    <t>Equipamientos educativos.</t>
  </si>
  <si>
    <t>Equipamientos deportivos y recreativos.</t>
  </si>
  <si>
    <t>Equipamientos turísticos y culturales.</t>
  </si>
  <si>
    <t>Equipamientos asistenciales.</t>
  </si>
  <si>
    <t>Proyectos de instalaciones y equipamientos.</t>
  </si>
  <si>
    <t>TRABAJOS DE ACABADOS EN EDIFICACIONES Y OTROS TRABAJOS ESPECIALIZADOS</t>
  </si>
  <si>
    <t>Preparación de terrenos.</t>
  </si>
  <si>
    <t>Arrendamiento de maquinaria y equipo.</t>
  </si>
  <si>
    <t>Instalaciones, terminados y acabados finales.</t>
  </si>
  <si>
    <t>Proyectos de instalación y equipamientos.</t>
  </si>
  <si>
    <t>OBRA PUBLICA EN BIENES PROPIOS</t>
  </si>
  <si>
    <t>Predios.</t>
  </si>
  <si>
    <t>EDIFICACIÓN  NO HABITACIONAL</t>
  </si>
  <si>
    <t>Proyectos no habitacionales.</t>
  </si>
  <si>
    <t>Casetas de bombeo.</t>
  </si>
  <si>
    <t>Casetas para controles electromecánicos.</t>
  </si>
  <si>
    <t>Generación y suministro de energía eléctrica.</t>
  </si>
  <si>
    <t>Plantas potabilizadoras.</t>
  </si>
  <si>
    <t>Tanques de almacenamiento de agua.</t>
  </si>
  <si>
    <t>Distritos hidrométricos.</t>
  </si>
  <si>
    <t>Proyectos de construcción de vías de comunicación.</t>
  </si>
  <si>
    <t>Rehabilitación y mantenimiento de cuerpos de agua.</t>
  </si>
  <si>
    <t>Andenes y vías férreas.</t>
  </si>
  <si>
    <t>Red de alcantarillado sanitario.</t>
  </si>
  <si>
    <t>Colectores Sanitarios.</t>
  </si>
  <si>
    <t>Plantas de tratamiento de aguas residuales.</t>
  </si>
  <si>
    <t>Drenes y cárcamos de rebombeo.</t>
  </si>
  <si>
    <t>Colectores pluviales.</t>
  </si>
  <si>
    <t>Equipamiento de salud.</t>
  </si>
  <si>
    <t>Proyectos de Instalaciones y equipamientos.</t>
  </si>
  <si>
    <t>Instalaciones eléctricas en construcciones.</t>
  </si>
  <si>
    <t>Instalaciones electromecánicas.</t>
  </si>
  <si>
    <t>Sistemas de control y regularización.</t>
  </si>
  <si>
    <t>Automatización e instrumentación de distritos hidrométricos.</t>
  </si>
  <si>
    <t>Limpieza de ríos y drenes.</t>
  </si>
  <si>
    <t>PROYECTOS PRODUCTIVOS Y ACCIONES DE FOMENTO</t>
  </si>
  <si>
    <t>ESTUDIOS, FORMULACIÓN Y EVALUACIÓN DE PROYECTOS PRODUCTIVOS NO INCLUIDOS EN CONCEPTOS ANTERIORES DE ESTE CAPÍTULO.</t>
  </si>
  <si>
    <t>Estudios.</t>
  </si>
  <si>
    <t>Proyectos productivos.</t>
  </si>
  <si>
    <t>Proyectos económicos y de infraestructura.</t>
  </si>
  <si>
    <t>Proyectos sociales.</t>
  </si>
  <si>
    <t>Preparación de proyectos.</t>
  </si>
  <si>
    <t>EJECUCIÓN DE PROYECTOS PRODUCTIVOS NO INCLUIDOS EN CONCEPTOS ANTRIORES DE ESTE CAPÍTULO.</t>
  </si>
  <si>
    <t>Desarrollo y mejoramiento institucional.</t>
  </si>
  <si>
    <t>DEUDA PUBLICA</t>
  </si>
  <si>
    <t>AMORTIZACION DE LA DEUDA PUBLICA</t>
  </si>
  <si>
    <t xml:space="preserve">AMORTIZACIÓN DE LA DEUDA INTERNA CON INSTITUCIONES DE CRÉDITO </t>
  </si>
  <si>
    <t xml:space="preserve">Amortización de la deuda interna con instituciones de crédito </t>
  </si>
  <si>
    <t>INTERESES DE LA DEUDA PUBLICA</t>
  </si>
  <si>
    <t>INTERESES DE LA DEUDA INTERNA CON INSTITUCIONES DE CRÉDITO</t>
  </si>
  <si>
    <t>Intereses de la deuda interna con instituciones de crédito</t>
  </si>
  <si>
    <t>COMISIONES DE LA DEUDA PUBLICA</t>
  </si>
  <si>
    <t>COMISIONES DE LA DEUDA INTERNA</t>
  </si>
  <si>
    <t>Comisiones de la deuda pública interna</t>
  </si>
  <si>
    <t>GASTOS DE LA DEUDA PUBLICA</t>
  </si>
  <si>
    <t>GASTOS DE LA DEUDA PÚBLICA INTERNA</t>
  </si>
  <si>
    <t>Gastos de la deuda pública interna.</t>
  </si>
  <si>
    <t>ADEUDOS DE EJERCICIOS FISCALES ANTERIORES (ADEFAS)</t>
  </si>
  <si>
    <t>ADEFAS</t>
  </si>
  <si>
    <t>PRESUPUESTO SISTEMA DE AGUA POTABLE Y ALCANTARILLADO DEL MUNICIPIO DE SANTIAGO PAPASQUIARO</t>
  </si>
  <si>
    <t>Gastos del Organismo</t>
  </si>
  <si>
    <t>TOTALES</t>
  </si>
  <si>
    <t>SANTIAGO PAPASQUIARO DURANGO A LOS 26 DÍAS DE OCTUBRE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</si>
</sst>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8"/>
      <color rgb="FF000000"/>
      <name val="Tahoma"/>
      <family val="2"/>
    </font>
    <font>
      <b/>
      <sz val="8"/>
      <color rgb="FF000000"/>
      <name val="Arial"/>
      <family val="2"/>
    </font>
    <font>
      <b/>
      <sz val="8"/>
      <color rgb="FF000000"/>
      <name val="Tahoma"/>
      <family val="2"/>
    </font>
    <font>
      <b/>
      <sz val="7"/>
      <color rgb="FF000000"/>
      <name val="Arial"/>
      <family val="2"/>
    </font>
    <font>
      <b/>
      <sz val="9"/>
      <color rgb="FF000000"/>
      <name val="Arial"/>
      <family val="2"/>
    </font>
    <font>
      <b/>
      <sz val="7"/>
      <color rgb="FF000000"/>
      <name val="Tahoma"/>
      <family val="2"/>
    </font>
    <font>
      <sz val="8"/>
      <color rgb="FF000000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8"/>
      <name val="Arial"/>
      <family val="2"/>
    </font>
    <font>
      <b/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</cellStyleXfs>
  <cellXfs count="53">
    <xf numFmtId="0" fontId="0" fillId="0" borderId="0" xfId="0"/>
    <xf numFmtId="0" fontId="4" fillId="2" borderId="0" xfId="2" applyFont="1" applyFill="1" applyAlignment="1" applyProtection="1">
      <alignment horizontal="center" vertical="center" wrapText="1"/>
      <protection locked="0"/>
    </xf>
    <xf numFmtId="0" fontId="5" fillId="2" borderId="0" xfId="2" applyFont="1" applyFill="1" applyAlignment="1" applyProtection="1">
      <alignment horizontal="center" vertical="center" wrapText="1"/>
      <protection locked="0"/>
    </xf>
    <xf numFmtId="0" fontId="6" fillId="2" borderId="9" xfId="2" applyFont="1" applyFill="1" applyBorder="1" applyAlignment="1" applyProtection="1">
      <alignment horizontal="center" vertical="center" wrapText="1"/>
      <protection locked="0"/>
    </xf>
    <xf numFmtId="0" fontId="7" fillId="2" borderId="9" xfId="2" applyFont="1" applyFill="1" applyBorder="1" applyAlignment="1" applyProtection="1">
      <alignment horizontal="center" vertical="center" wrapText="1"/>
      <protection locked="0"/>
    </xf>
    <xf numFmtId="0" fontId="8" fillId="2" borderId="10" xfId="2" applyFont="1" applyFill="1" applyBorder="1" applyAlignment="1" applyProtection="1">
      <alignment horizontal="center" vertical="center" wrapText="1"/>
      <protection locked="0"/>
    </xf>
    <xf numFmtId="0" fontId="0" fillId="0" borderId="0" xfId="0" applyBorder="1"/>
    <xf numFmtId="0" fontId="4" fillId="3" borderId="9" xfId="2" applyFont="1" applyFill="1" applyBorder="1" applyAlignment="1">
      <alignment horizontal="center" vertical="center" wrapText="1"/>
    </xf>
    <xf numFmtId="0" fontId="4" fillId="3" borderId="9" xfId="2" applyFont="1" applyFill="1" applyBorder="1" applyAlignment="1">
      <alignment horizontal="justify" vertical="center" wrapText="1"/>
    </xf>
    <xf numFmtId="44" fontId="4" fillId="3" borderId="9" xfId="3" applyFont="1" applyFill="1" applyBorder="1" applyAlignment="1" applyProtection="1">
      <alignment vertical="center" wrapText="1"/>
    </xf>
    <xf numFmtId="0" fontId="9" fillId="3" borderId="9" xfId="2" applyFont="1" applyFill="1" applyBorder="1" applyAlignment="1">
      <alignment horizontal="center" vertical="center" wrapText="1"/>
    </xf>
    <xf numFmtId="0" fontId="9" fillId="3" borderId="9" xfId="2" applyFont="1" applyFill="1" applyBorder="1" applyAlignment="1">
      <alignment horizontal="justify" vertical="center" wrapText="1"/>
    </xf>
    <xf numFmtId="44" fontId="9" fillId="3" borderId="9" xfId="3" applyFont="1" applyFill="1" applyBorder="1" applyAlignment="1" applyProtection="1">
      <alignment vertical="center" wrapText="1"/>
    </xf>
    <xf numFmtId="0" fontId="9" fillId="2" borderId="9" xfId="2" applyFont="1" applyFill="1" applyBorder="1" applyAlignment="1" applyProtection="1">
      <alignment horizontal="center" vertical="center" wrapText="1"/>
      <protection locked="0"/>
    </xf>
    <xf numFmtId="0" fontId="9" fillId="2" borderId="9" xfId="2" applyFont="1" applyFill="1" applyBorder="1" applyAlignment="1" applyProtection="1">
      <alignment horizontal="justify" vertical="center" wrapText="1"/>
      <protection locked="0"/>
    </xf>
    <xf numFmtId="44" fontId="9" fillId="2" borderId="9" xfId="3" applyFont="1" applyFill="1" applyBorder="1" applyAlignment="1" applyProtection="1">
      <alignment vertical="center" wrapText="1"/>
      <protection locked="0"/>
    </xf>
    <xf numFmtId="44" fontId="9" fillId="0" borderId="9" xfId="3" applyFont="1" applyFill="1" applyBorder="1" applyAlignment="1" applyProtection="1">
      <alignment vertical="center" wrapText="1"/>
      <protection locked="0"/>
    </xf>
    <xf numFmtId="43" fontId="9" fillId="0" borderId="9" xfId="1" applyFont="1" applyFill="1" applyBorder="1" applyAlignment="1" applyProtection="1">
      <alignment vertical="center" wrapText="1"/>
      <protection locked="0"/>
    </xf>
    <xf numFmtId="8" fontId="9" fillId="0" borderId="9" xfId="3" applyNumberFormat="1" applyFont="1" applyFill="1" applyBorder="1" applyAlignment="1" applyProtection="1">
      <alignment vertical="center" wrapText="1"/>
      <protection locked="0"/>
    </xf>
    <xf numFmtId="44" fontId="10" fillId="0" borderId="9" xfId="3" applyFont="1" applyFill="1" applyBorder="1" applyAlignment="1" applyProtection="1">
      <alignment vertical="center" wrapText="1"/>
      <protection locked="0"/>
    </xf>
    <xf numFmtId="8" fontId="10" fillId="0" borderId="9" xfId="3" applyNumberFormat="1" applyFont="1" applyFill="1" applyBorder="1" applyAlignment="1" applyProtection="1">
      <alignment vertical="center" wrapText="1"/>
      <protection locked="0"/>
    </xf>
    <xf numFmtId="43" fontId="10" fillId="0" borderId="9" xfId="1" applyFont="1" applyFill="1" applyBorder="1" applyAlignment="1" applyProtection="1">
      <alignment vertical="center" wrapText="1"/>
      <protection locked="0"/>
    </xf>
    <xf numFmtId="44" fontId="10" fillId="3" borderId="9" xfId="3" applyFont="1" applyFill="1" applyBorder="1" applyAlignment="1" applyProtection="1">
      <alignment vertical="center" wrapText="1"/>
    </xf>
    <xf numFmtId="8" fontId="11" fillId="0" borderId="9" xfId="3" applyNumberFormat="1" applyFont="1" applyFill="1" applyBorder="1" applyAlignment="1" applyProtection="1">
      <alignment vertical="center" wrapText="1"/>
      <protection locked="0"/>
    </xf>
    <xf numFmtId="0" fontId="10" fillId="3" borderId="9" xfId="2" applyFont="1" applyFill="1" applyBorder="1" applyAlignment="1">
      <alignment horizontal="justify" vertical="center" wrapText="1"/>
    </xf>
    <xf numFmtId="44" fontId="9" fillId="3" borderId="9" xfId="3" applyFont="1" applyFill="1" applyBorder="1" applyAlignment="1" applyProtection="1">
      <alignment horizontal="justify" vertical="center" wrapText="1"/>
    </xf>
    <xf numFmtId="44" fontId="3" fillId="3" borderId="9" xfId="2" applyNumberFormat="1" applyFill="1" applyBorder="1" applyAlignment="1">
      <alignment horizontal="left" vertical="center" wrapText="1"/>
    </xf>
    <xf numFmtId="0" fontId="9" fillId="0" borderId="9" xfId="2" applyFont="1" applyBorder="1" applyAlignment="1" applyProtection="1">
      <alignment horizontal="justify" vertical="center" wrapText="1"/>
      <protection locked="0"/>
    </xf>
    <xf numFmtId="0" fontId="10" fillId="3" borderId="9" xfId="2" applyFont="1" applyFill="1" applyBorder="1" applyAlignment="1">
      <alignment horizontal="center" vertical="center" wrapText="1"/>
    </xf>
    <xf numFmtId="0" fontId="10" fillId="2" borderId="9" xfId="2" applyFont="1" applyFill="1" applyBorder="1" applyAlignment="1" applyProtection="1">
      <alignment horizontal="center" vertical="center" wrapText="1"/>
      <protection locked="0"/>
    </xf>
    <xf numFmtId="0" fontId="10" fillId="2" borderId="9" xfId="2" applyFont="1" applyFill="1" applyBorder="1" applyAlignment="1" applyProtection="1">
      <alignment horizontal="justify" vertical="center" wrapText="1"/>
      <protection locked="0"/>
    </xf>
    <xf numFmtId="0" fontId="9" fillId="0" borderId="0" xfId="2" applyFont="1" applyAlignment="1" applyProtection="1">
      <alignment horizontal="center" vertical="center" wrapText="1"/>
      <protection locked="0"/>
    </xf>
    <xf numFmtId="0" fontId="9" fillId="0" borderId="0" xfId="2" applyFont="1" applyAlignment="1" applyProtection="1">
      <alignment horizontal="justify" vertical="center" wrapText="1"/>
      <protection locked="0"/>
    </xf>
    <xf numFmtId="0" fontId="4" fillId="0" borderId="0" xfId="2" applyFont="1" applyAlignment="1" applyProtection="1">
      <alignment horizontal="center" vertical="center" wrapText="1"/>
      <protection locked="0"/>
    </xf>
    <xf numFmtId="0" fontId="4" fillId="0" borderId="0" xfId="2" applyFont="1" applyAlignment="1" applyProtection="1">
      <alignment horizontal="justify" vertical="center" wrapText="1"/>
      <protection locked="0"/>
    </xf>
    <xf numFmtId="43" fontId="4" fillId="0" borderId="0" xfId="2" applyNumberFormat="1" applyFont="1" applyAlignment="1" applyProtection="1">
      <alignment horizontal="justify" vertical="center" wrapText="1"/>
      <protection locked="0"/>
    </xf>
    <xf numFmtId="0" fontId="0" fillId="0" borderId="0" xfId="0" applyFill="1"/>
    <xf numFmtId="0" fontId="3" fillId="0" borderId="0" xfId="2" applyFill="1" applyAlignment="1" applyProtection="1">
      <alignment horizontal="center" vertical="center" wrapText="1"/>
      <protection locked="0"/>
    </xf>
    <xf numFmtId="4" fontId="12" fillId="0" borderId="0" xfId="2" applyNumberFormat="1" applyFont="1" applyFill="1" applyAlignment="1" applyProtection="1">
      <alignment vertical="center"/>
      <protection locked="0"/>
    </xf>
    <xf numFmtId="0" fontId="3" fillId="0" borderId="0" xfId="2" applyFill="1" applyProtection="1">
      <protection locked="0"/>
    </xf>
    <xf numFmtId="0" fontId="13" fillId="0" borderId="0" xfId="2" applyFont="1" applyFill="1" applyProtection="1">
      <protection locked="0"/>
    </xf>
    <xf numFmtId="0" fontId="3" fillId="0" borderId="0" xfId="2" applyFill="1" applyAlignment="1" applyProtection="1">
      <alignment horizontal="justify" vertical="center" wrapText="1"/>
      <protection locked="0"/>
    </xf>
    <xf numFmtId="0" fontId="14" fillId="0" borderId="0" xfId="0" applyFont="1" applyFill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/>
    </xf>
    <xf numFmtId="0" fontId="4" fillId="4" borderId="6" xfId="2" applyFont="1" applyFill="1" applyBorder="1" applyAlignment="1" applyProtection="1">
      <alignment horizontal="center" vertical="center" wrapText="1"/>
      <protection locked="0"/>
    </xf>
    <xf numFmtId="0" fontId="3" fillId="4" borderId="7" xfId="2" applyFill="1" applyBorder="1" applyAlignment="1" applyProtection="1">
      <alignment horizontal="justify" vertical="center" wrapText="1"/>
      <protection locked="0"/>
    </xf>
    <xf numFmtId="0" fontId="0" fillId="4" borderId="7" xfId="0" applyFill="1" applyBorder="1"/>
    <xf numFmtId="0" fontId="0" fillId="4" borderId="8" xfId="0" applyFill="1" applyBorder="1"/>
  </cellXfs>
  <cellStyles count="4">
    <cellStyle name="Millares" xfId="1" builtinId="3"/>
    <cellStyle name="Moneda 2" xfId="3" xr:uid="{00000000-0005-0000-0000-000001000000}"/>
    <cellStyle name="Normal" xfId="0" builtinId="0"/>
    <cellStyle name="Normal 3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304800</xdr:colOff>
      <xdr:row>483</xdr:row>
      <xdr:rowOff>104775</xdr:rowOff>
    </xdr:from>
    <xdr:to>
      <xdr:col>7</xdr:col>
      <xdr:colOff>567266</xdr:colOff>
      <xdr:row>521</xdr:row>
      <xdr:rowOff>19050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531"/>
        <a:stretch/>
      </xdr:blipFill>
      <xdr:spPr>
        <a:xfrm>
          <a:off x="1866900" y="50739675"/>
          <a:ext cx="10768541" cy="7153275"/>
        </a:xfrm>
        <a:prstGeom prst="rect">
          <a:avLst/>
        </a:prstGeom>
      </xdr:spPr>
    </xdr:pic>
    <xdr:clientData/>
  </xdr:twoCellAnchor>
  <xdr:twoCellAnchor editAs="oneCell">
    <xdr:from>
      <xdr:col>6</xdr:col>
      <xdr:colOff>619125</xdr:colOff>
      <xdr:row>0</xdr:row>
      <xdr:rowOff>152400</xdr:rowOff>
    </xdr:from>
    <xdr:to>
      <xdr:col>7</xdr:col>
      <xdr:colOff>918361</xdr:colOff>
      <xdr:row>2</xdr:row>
      <xdr:rowOff>176465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249025" y="152400"/>
          <a:ext cx="1737511" cy="719390"/>
        </a:xfrm>
        <a:prstGeom prst="rect">
          <a:avLst/>
        </a:prstGeom>
      </xdr:spPr>
    </xdr:pic>
    <xdr:clientData/>
  </xdr:twoCellAnchor>
  <xdr:twoCellAnchor editAs="oneCell">
    <xdr:from>
      <xdr:col>1</xdr:col>
      <xdr:colOff>325437</xdr:colOff>
      <xdr:row>0</xdr:row>
      <xdr:rowOff>150813</xdr:rowOff>
    </xdr:from>
    <xdr:to>
      <xdr:col>2</xdr:col>
      <xdr:colOff>54147</xdr:colOff>
      <xdr:row>2</xdr:row>
      <xdr:rowOff>136965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EFE0DC6-61DC-4CDC-99AC-D1730557D0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087437" y="150813"/>
          <a:ext cx="530398" cy="6767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88"/>
  <sheetViews>
    <sheetView tabSelected="1" zoomScale="120" zoomScaleNormal="120" workbookViewId="0">
      <selection activeCell="H527" sqref="B1:H527"/>
    </sheetView>
  </sheetViews>
  <sheetFormatPr baseColWidth="10" defaultRowHeight="15" x14ac:dyDescent="0.25"/>
  <cols>
    <col min="1" max="1" width="11.42578125" style="36"/>
    <col min="2" max="2" width="12" style="37" customWidth="1"/>
    <col min="3" max="3" width="60.28515625" style="41" customWidth="1"/>
    <col min="4" max="4" width="32.5703125" style="36" customWidth="1"/>
    <col min="5" max="8" width="21.5703125" customWidth="1"/>
  </cols>
  <sheetData>
    <row r="1" spans="2:8" customFormat="1" ht="34.5" customHeight="1" x14ac:dyDescent="0.35">
      <c r="B1" s="43" t="s">
        <v>0</v>
      </c>
      <c r="C1" s="44"/>
      <c r="D1" s="44"/>
      <c r="E1" s="44"/>
      <c r="F1" s="44"/>
      <c r="G1" s="44"/>
      <c r="H1" s="45"/>
    </row>
    <row r="2" spans="2:8" customFormat="1" ht="20.25" customHeight="1" x14ac:dyDescent="0.35">
      <c r="B2" s="46" t="s">
        <v>1</v>
      </c>
      <c r="C2" s="47"/>
      <c r="D2" s="47"/>
      <c r="E2" s="47"/>
      <c r="F2" s="47"/>
      <c r="G2" s="47"/>
      <c r="H2" s="48"/>
    </row>
    <row r="3" spans="2:8" customFormat="1" ht="23.25" customHeight="1" x14ac:dyDescent="0.25">
      <c r="B3" s="49"/>
      <c r="C3" s="50"/>
      <c r="D3" s="51"/>
      <c r="E3" s="51"/>
      <c r="F3" s="51"/>
      <c r="G3" s="51"/>
      <c r="H3" s="52"/>
    </row>
    <row r="4" spans="2:8" customFormat="1" x14ac:dyDescent="0.25">
      <c r="B4" s="1"/>
      <c r="C4" s="2"/>
    </row>
    <row r="5" spans="2:8" customFormat="1" ht="24" x14ac:dyDescent="0.25">
      <c r="B5" s="3" t="s">
        <v>2</v>
      </c>
      <c r="C5" s="4" t="s">
        <v>3</v>
      </c>
      <c r="D5" s="4" t="s">
        <v>4</v>
      </c>
      <c r="E5" s="5" t="s">
        <v>5</v>
      </c>
      <c r="F5" s="5" t="s">
        <v>6</v>
      </c>
      <c r="G5" s="5" t="s">
        <v>7</v>
      </c>
      <c r="H5" s="5" t="s">
        <v>8</v>
      </c>
    </row>
    <row r="6" spans="2:8" customFormat="1" hidden="1" x14ac:dyDescent="0.25">
      <c r="B6" s="3"/>
      <c r="C6" s="4"/>
      <c r="D6" s="6"/>
    </row>
    <row r="7" spans="2:8" customFormat="1" hidden="1" x14ac:dyDescent="0.25">
      <c r="B7" s="3"/>
      <c r="C7" s="4"/>
      <c r="D7" s="6"/>
    </row>
    <row r="8" spans="2:8" customFormat="1" ht="30" customHeight="1" x14ac:dyDescent="0.25">
      <c r="B8" s="7">
        <v>10000</v>
      </c>
      <c r="C8" s="8" t="s">
        <v>9</v>
      </c>
      <c r="D8" s="9">
        <f>D9+D14+D19+D26+D33+D45</f>
        <v>81076387.350000009</v>
      </c>
      <c r="E8" s="9">
        <v>6375813</v>
      </c>
      <c r="F8" s="9">
        <v>64177008</v>
      </c>
      <c r="G8" s="9">
        <v>6065640.5899999999</v>
      </c>
      <c r="H8" s="9">
        <v>4457925.76</v>
      </c>
    </row>
    <row r="9" spans="2:8" customFormat="1" ht="20.25" customHeight="1" x14ac:dyDescent="0.25">
      <c r="B9" s="7">
        <v>11000</v>
      </c>
      <c r="C9" s="8" t="s">
        <v>10</v>
      </c>
      <c r="D9" s="9">
        <f>D10+D12</f>
        <v>68175739.180000007</v>
      </c>
      <c r="E9" s="9">
        <v>5542211</v>
      </c>
      <c r="F9" s="9">
        <v>53784224</v>
      </c>
      <c r="G9" s="9">
        <v>4822790.59</v>
      </c>
      <c r="H9" s="9">
        <v>4026513.59</v>
      </c>
    </row>
    <row r="10" spans="2:8" customFormat="1" ht="15" customHeight="1" x14ac:dyDescent="0.25">
      <c r="B10" s="10">
        <v>11100</v>
      </c>
      <c r="C10" s="11" t="s">
        <v>11</v>
      </c>
      <c r="D10" s="12">
        <f>D11</f>
        <v>0</v>
      </c>
      <c r="E10" s="12">
        <v>0</v>
      </c>
      <c r="F10" s="12">
        <v>0</v>
      </c>
      <c r="G10" s="12">
        <v>0</v>
      </c>
      <c r="H10" s="12">
        <v>0</v>
      </c>
    </row>
    <row r="11" spans="2:8" customFormat="1" ht="15" customHeight="1" x14ac:dyDescent="0.25">
      <c r="B11" s="13">
        <v>11101</v>
      </c>
      <c r="C11" s="14" t="s">
        <v>12</v>
      </c>
      <c r="D11" s="15">
        <f>+E11+F11+G11+H11</f>
        <v>0</v>
      </c>
      <c r="E11" s="16"/>
      <c r="F11" s="16">
        <v>0</v>
      </c>
      <c r="G11" s="16">
        <v>0</v>
      </c>
      <c r="H11" s="16">
        <v>0</v>
      </c>
    </row>
    <row r="12" spans="2:8" customFormat="1" ht="15" customHeight="1" x14ac:dyDescent="0.25">
      <c r="B12" s="10">
        <v>11300</v>
      </c>
      <c r="C12" s="11" t="s">
        <v>13</v>
      </c>
      <c r="D12" s="12">
        <f>D13</f>
        <v>68175739.180000007</v>
      </c>
      <c r="E12" s="12">
        <v>5542211</v>
      </c>
      <c r="F12" s="12">
        <v>53784224</v>
      </c>
      <c r="G12" s="12">
        <v>4822790.59</v>
      </c>
      <c r="H12" s="12">
        <v>4026513.59</v>
      </c>
    </row>
    <row r="13" spans="2:8" customFormat="1" x14ac:dyDescent="0.25">
      <c r="B13" s="13">
        <v>11301</v>
      </c>
      <c r="C13" s="14" t="s">
        <v>14</v>
      </c>
      <c r="D13" s="15">
        <f>+E13+F13+G13+H13</f>
        <v>68175739.180000007</v>
      </c>
      <c r="E13" s="16">
        <v>5542211</v>
      </c>
      <c r="F13" s="16">
        <v>53784224</v>
      </c>
      <c r="G13" s="17">
        <v>4822790.59</v>
      </c>
      <c r="H13" s="18">
        <v>4026513.59</v>
      </c>
    </row>
    <row r="14" spans="2:8" customFormat="1" ht="21" customHeight="1" x14ac:dyDescent="0.25">
      <c r="B14" s="7">
        <v>12000</v>
      </c>
      <c r="C14" s="8" t="s">
        <v>15</v>
      </c>
      <c r="D14" s="9">
        <v>0</v>
      </c>
      <c r="E14" s="9">
        <v>0</v>
      </c>
      <c r="F14" s="9">
        <v>0</v>
      </c>
      <c r="G14" s="9">
        <v>0</v>
      </c>
      <c r="H14" s="9">
        <v>0</v>
      </c>
    </row>
    <row r="15" spans="2:8" customFormat="1" ht="15" customHeight="1" x14ac:dyDescent="0.25">
      <c r="B15" s="10">
        <v>12100</v>
      </c>
      <c r="C15" s="11" t="s">
        <v>16</v>
      </c>
      <c r="D15" s="12">
        <v>0</v>
      </c>
      <c r="E15" s="12">
        <v>0</v>
      </c>
      <c r="F15" s="12">
        <v>0</v>
      </c>
      <c r="G15" s="12">
        <v>0</v>
      </c>
      <c r="H15" s="12">
        <v>0</v>
      </c>
    </row>
    <row r="16" spans="2:8" customFormat="1" ht="15" customHeight="1" x14ac:dyDescent="0.25">
      <c r="B16" s="13">
        <v>12101</v>
      </c>
      <c r="C16" s="14" t="s">
        <v>17</v>
      </c>
      <c r="D16" s="15">
        <f>+E16+F16+G16+H16</f>
        <v>0</v>
      </c>
      <c r="E16" s="16"/>
      <c r="F16" s="16">
        <v>0</v>
      </c>
      <c r="G16" s="16">
        <v>0</v>
      </c>
      <c r="H16" s="16">
        <v>0</v>
      </c>
    </row>
    <row r="17" spans="2:8" customFormat="1" ht="15" customHeight="1" x14ac:dyDescent="0.25">
      <c r="B17" s="10">
        <v>12200</v>
      </c>
      <c r="C17" s="11" t="s">
        <v>18</v>
      </c>
      <c r="D17" s="12">
        <v>0</v>
      </c>
      <c r="E17" s="12">
        <v>0</v>
      </c>
      <c r="F17" s="12">
        <v>0</v>
      </c>
      <c r="G17" s="12">
        <v>0</v>
      </c>
      <c r="H17" s="12">
        <v>0</v>
      </c>
    </row>
    <row r="18" spans="2:8" customFormat="1" ht="15" customHeight="1" x14ac:dyDescent="0.25">
      <c r="B18" s="13">
        <v>12201</v>
      </c>
      <c r="C18" s="14" t="s">
        <v>19</v>
      </c>
      <c r="D18" s="15">
        <f>+E18+F18+G18+H18</f>
        <v>0</v>
      </c>
      <c r="E18" s="16"/>
      <c r="F18" s="16">
        <v>0</v>
      </c>
      <c r="G18" s="16">
        <v>0</v>
      </c>
      <c r="H18" s="16">
        <v>0</v>
      </c>
    </row>
    <row r="19" spans="2:8" customFormat="1" ht="18.75" customHeight="1" x14ac:dyDescent="0.25">
      <c r="B19" s="7">
        <v>13000</v>
      </c>
      <c r="C19" s="8" t="s">
        <v>20</v>
      </c>
      <c r="D19" s="9">
        <f>D20+D22+D24</f>
        <v>7478654.1699999999</v>
      </c>
      <c r="E19" s="9">
        <v>100002</v>
      </c>
      <c r="F19" s="9">
        <v>6380040</v>
      </c>
      <c r="G19" s="9">
        <v>567200</v>
      </c>
      <c r="H19" s="9">
        <v>431412.17</v>
      </c>
    </row>
    <row r="20" spans="2:8" customFormat="1" ht="15" customHeight="1" x14ac:dyDescent="0.25">
      <c r="B20" s="10">
        <v>13200</v>
      </c>
      <c r="C20" s="11" t="s">
        <v>21</v>
      </c>
      <c r="D20" s="12">
        <f>D21</f>
        <v>6121821</v>
      </c>
      <c r="E20" s="12">
        <v>1</v>
      </c>
      <c r="F20" s="12">
        <v>5800820</v>
      </c>
      <c r="G20" s="12">
        <v>321000</v>
      </c>
      <c r="H20" s="12">
        <v>0</v>
      </c>
    </row>
    <row r="21" spans="2:8" customFormat="1" x14ac:dyDescent="0.25">
      <c r="B21" s="13">
        <v>13201</v>
      </c>
      <c r="C21" s="14" t="s">
        <v>22</v>
      </c>
      <c r="D21" s="15">
        <f>+E21+F21+G21+H21</f>
        <v>6121821</v>
      </c>
      <c r="E21" s="19">
        <v>1</v>
      </c>
      <c r="F21" s="20">
        <v>5800820</v>
      </c>
      <c r="G21" s="21">
        <v>321000</v>
      </c>
      <c r="H21" s="16">
        <v>0</v>
      </c>
    </row>
    <row r="22" spans="2:8" customFormat="1" ht="15" customHeight="1" x14ac:dyDescent="0.25">
      <c r="B22" s="10">
        <v>13300</v>
      </c>
      <c r="C22" s="11" t="s">
        <v>23</v>
      </c>
      <c r="D22" s="22">
        <f>D23</f>
        <v>436413.17</v>
      </c>
      <c r="E22" s="22">
        <v>1</v>
      </c>
      <c r="F22" s="22">
        <v>5000</v>
      </c>
      <c r="G22" s="22">
        <v>0</v>
      </c>
      <c r="H22" s="22">
        <v>431412.17</v>
      </c>
    </row>
    <row r="23" spans="2:8" customFormat="1" x14ac:dyDescent="0.25">
      <c r="B23" s="13">
        <v>13301</v>
      </c>
      <c r="C23" s="14" t="s">
        <v>24</v>
      </c>
      <c r="D23" s="15">
        <f>+E23+F23+G23+H23</f>
        <v>436413.17</v>
      </c>
      <c r="E23" s="19">
        <v>1</v>
      </c>
      <c r="F23" s="18">
        <v>5000</v>
      </c>
      <c r="G23" s="16">
        <v>0</v>
      </c>
      <c r="H23" s="18">
        <v>431412.17</v>
      </c>
    </row>
    <row r="24" spans="2:8" customFormat="1" ht="15" customHeight="1" x14ac:dyDescent="0.25">
      <c r="B24" s="10">
        <v>13400</v>
      </c>
      <c r="C24" s="11" t="s">
        <v>25</v>
      </c>
      <c r="D24" s="22">
        <f>D25</f>
        <v>920420</v>
      </c>
      <c r="E24" s="22">
        <v>100000</v>
      </c>
      <c r="F24" s="22">
        <v>574220</v>
      </c>
      <c r="G24" s="22">
        <v>246200</v>
      </c>
      <c r="H24" s="22">
        <v>0</v>
      </c>
    </row>
    <row r="25" spans="2:8" customFormat="1" x14ac:dyDescent="0.25">
      <c r="B25" s="13">
        <v>13401</v>
      </c>
      <c r="C25" s="14" t="s">
        <v>26</v>
      </c>
      <c r="D25" s="15">
        <f>+E25+F25+G25+H25</f>
        <v>920420</v>
      </c>
      <c r="E25" s="16">
        <v>100000</v>
      </c>
      <c r="F25" s="18">
        <v>574220</v>
      </c>
      <c r="G25" s="17">
        <v>246200</v>
      </c>
      <c r="H25" s="16">
        <v>0</v>
      </c>
    </row>
    <row r="26" spans="2:8" customFormat="1" ht="17.25" customHeight="1" x14ac:dyDescent="0.25">
      <c r="B26" s="7">
        <v>14000</v>
      </c>
      <c r="C26" s="8" t="s">
        <v>27</v>
      </c>
      <c r="D26" s="9">
        <f>D27+D29+D31</f>
        <v>3425650</v>
      </c>
      <c r="E26" s="9">
        <v>500000</v>
      </c>
      <c r="F26" s="9">
        <v>2250000</v>
      </c>
      <c r="G26" s="9">
        <v>675650</v>
      </c>
      <c r="H26" s="9">
        <v>0</v>
      </c>
    </row>
    <row r="27" spans="2:8" customFormat="1" ht="15" customHeight="1" x14ac:dyDescent="0.25">
      <c r="B27" s="10">
        <v>14100</v>
      </c>
      <c r="C27" s="11" t="s">
        <v>28</v>
      </c>
      <c r="D27" s="12">
        <f>D28</f>
        <v>3392050</v>
      </c>
      <c r="E27" s="12">
        <v>500000</v>
      </c>
      <c r="F27" s="12">
        <v>2250000</v>
      </c>
      <c r="G27" s="12">
        <v>642050</v>
      </c>
      <c r="H27" s="12">
        <v>0</v>
      </c>
    </row>
    <row r="28" spans="2:8" customFormat="1" x14ac:dyDescent="0.25">
      <c r="B28" s="13">
        <v>14101</v>
      </c>
      <c r="C28" s="14" t="s">
        <v>29</v>
      </c>
      <c r="D28" s="15">
        <f>+E28+F28+G28+H28</f>
        <v>3392050</v>
      </c>
      <c r="E28" s="16">
        <v>500000</v>
      </c>
      <c r="F28" s="18">
        <v>2250000</v>
      </c>
      <c r="G28" s="17">
        <v>642050</v>
      </c>
      <c r="H28" s="16">
        <v>0</v>
      </c>
    </row>
    <row r="29" spans="2:8" customFormat="1" ht="15" customHeight="1" x14ac:dyDescent="0.25">
      <c r="B29" s="10">
        <v>14300</v>
      </c>
      <c r="C29" s="11" t="s">
        <v>30</v>
      </c>
      <c r="D29" s="12">
        <f>D30</f>
        <v>33600</v>
      </c>
      <c r="E29" s="12">
        <v>0</v>
      </c>
      <c r="F29" s="12">
        <v>0</v>
      </c>
      <c r="G29" s="12">
        <v>33600</v>
      </c>
      <c r="H29" s="12">
        <v>0</v>
      </c>
    </row>
    <row r="30" spans="2:8" customFormat="1" x14ac:dyDescent="0.25">
      <c r="B30" s="13">
        <v>14301</v>
      </c>
      <c r="C30" s="14" t="s">
        <v>31</v>
      </c>
      <c r="D30" s="15">
        <f>+E30+F30+G30+H30</f>
        <v>33600</v>
      </c>
      <c r="E30" s="16"/>
      <c r="F30" s="16">
        <v>0</v>
      </c>
      <c r="G30" s="17">
        <v>33600</v>
      </c>
      <c r="H30" s="16">
        <v>0</v>
      </c>
    </row>
    <row r="31" spans="2:8" customFormat="1" ht="15" customHeight="1" x14ac:dyDescent="0.25">
      <c r="B31" s="10">
        <v>14400</v>
      </c>
      <c r="C31" s="11" t="s">
        <v>32</v>
      </c>
      <c r="D31" s="12">
        <f>D32</f>
        <v>0</v>
      </c>
      <c r="E31" s="12">
        <v>0</v>
      </c>
      <c r="F31" s="12">
        <v>0</v>
      </c>
      <c r="G31" s="12">
        <v>0</v>
      </c>
      <c r="H31" s="12">
        <v>0</v>
      </c>
    </row>
    <row r="32" spans="2:8" customFormat="1" ht="15" customHeight="1" x14ac:dyDescent="0.25">
      <c r="B32" s="13">
        <v>14401</v>
      </c>
      <c r="C32" s="14" t="s">
        <v>33</v>
      </c>
      <c r="D32" s="15">
        <f>+E32+F32+G32+H32</f>
        <v>0</v>
      </c>
      <c r="E32" s="16"/>
      <c r="F32" s="16">
        <v>0</v>
      </c>
      <c r="G32" s="16">
        <v>0</v>
      </c>
      <c r="H32" s="16">
        <v>0</v>
      </c>
    </row>
    <row r="33" spans="2:8" customFormat="1" ht="19.5" customHeight="1" x14ac:dyDescent="0.25">
      <c r="B33" s="7">
        <v>15000</v>
      </c>
      <c r="C33" s="8" t="s">
        <v>34</v>
      </c>
      <c r="D33" s="9">
        <f>D34+D36+D38+D40</f>
        <v>902265</v>
      </c>
      <c r="E33" s="9">
        <v>233600</v>
      </c>
      <c r="F33" s="9">
        <v>668665</v>
      </c>
      <c r="G33" s="9">
        <v>0</v>
      </c>
      <c r="H33" s="9">
        <v>0</v>
      </c>
    </row>
    <row r="34" spans="2:8" customFormat="1" ht="15" customHeight="1" x14ac:dyDescent="0.25">
      <c r="B34" s="10">
        <v>15100</v>
      </c>
      <c r="C34" s="11" t="s">
        <v>35</v>
      </c>
      <c r="D34" s="12">
        <f>D35</f>
        <v>403200</v>
      </c>
      <c r="E34" s="12">
        <v>33600</v>
      </c>
      <c r="F34" s="12">
        <v>369600</v>
      </c>
      <c r="G34" s="12">
        <v>0</v>
      </c>
      <c r="H34" s="12">
        <v>0</v>
      </c>
    </row>
    <row r="35" spans="2:8" customFormat="1" x14ac:dyDescent="0.25">
      <c r="B35" s="13">
        <v>15101</v>
      </c>
      <c r="C35" s="14" t="s">
        <v>36</v>
      </c>
      <c r="D35" s="15">
        <f>+E35+F35+G35+H35</f>
        <v>403200</v>
      </c>
      <c r="E35" s="16">
        <v>33600</v>
      </c>
      <c r="F35" s="18">
        <v>369600</v>
      </c>
      <c r="G35" s="16">
        <v>0</v>
      </c>
      <c r="H35" s="16">
        <v>0</v>
      </c>
    </row>
    <row r="36" spans="2:8" customFormat="1" ht="15" customHeight="1" x14ac:dyDescent="0.25">
      <c r="B36" s="10">
        <v>15200</v>
      </c>
      <c r="C36" s="11" t="s">
        <v>37</v>
      </c>
      <c r="D36" s="12">
        <f>D37</f>
        <v>499065</v>
      </c>
      <c r="E36" s="12">
        <v>200000</v>
      </c>
      <c r="F36" s="12">
        <v>299065</v>
      </c>
      <c r="G36" s="12">
        <v>0</v>
      </c>
      <c r="H36" s="12">
        <v>0</v>
      </c>
    </row>
    <row r="37" spans="2:8" customFormat="1" x14ac:dyDescent="0.25">
      <c r="B37" s="13">
        <v>15201</v>
      </c>
      <c r="C37" s="14" t="s">
        <v>38</v>
      </c>
      <c r="D37" s="15">
        <f>+E37+F37+G37+H37</f>
        <v>499065</v>
      </c>
      <c r="E37" s="16">
        <v>200000</v>
      </c>
      <c r="F37" s="23">
        <v>299065</v>
      </c>
      <c r="G37" s="16">
        <v>0</v>
      </c>
      <c r="H37" s="16">
        <v>0</v>
      </c>
    </row>
    <row r="38" spans="2:8" customFormat="1" ht="15" customHeight="1" x14ac:dyDescent="0.25">
      <c r="B38" s="10">
        <v>15300</v>
      </c>
      <c r="C38" s="11" t="s">
        <v>39</v>
      </c>
      <c r="D38" s="12">
        <f>D39</f>
        <v>0</v>
      </c>
      <c r="E38" s="12">
        <v>0</v>
      </c>
      <c r="F38" s="12">
        <v>0</v>
      </c>
      <c r="G38" s="12">
        <v>0</v>
      </c>
      <c r="H38" s="12">
        <v>0</v>
      </c>
    </row>
    <row r="39" spans="2:8" customFormat="1" ht="15" customHeight="1" x14ac:dyDescent="0.25">
      <c r="B39" s="13">
        <v>15301</v>
      </c>
      <c r="C39" s="14" t="s">
        <v>40</v>
      </c>
      <c r="D39" s="15">
        <f>+E39+F39+G39+H39</f>
        <v>0</v>
      </c>
      <c r="E39" s="16"/>
      <c r="F39" s="16">
        <v>0</v>
      </c>
      <c r="G39" s="16">
        <v>0</v>
      </c>
      <c r="H39" s="16">
        <v>0</v>
      </c>
    </row>
    <row r="40" spans="2:8" customFormat="1" ht="15" customHeight="1" x14ac:dyDescent="0.25">
      <c r="B40" s="10">
        <v>15400</v>
      </c>
      <c r="C40" s="11" t="s">
        <v>41</v>
      </c>
      <c r="D40" s="12">
        <f>D41+D42+D43+D44</f>
        <v>0</v>
      </c>
      <c r="E40" s="12">
        <v>0</v>
      </c>
      <c r="F40" s="12">
        <v>0</v>
      </c>
      <c r="G40" s="12">
        <v>0</v>
      </c>
      <c r="H40" s="12">
        <v>0</v>
      </c>
    </row>
    <row r="41" spans="2:8" customFormat="1" ht="15" customHeight="1" x14ac:dyDescent="0.25">
      <c r="B41" s="13" t="s">
        <v>42</v>
      </c>
      <c r="C41" s="14" t="s">
        <v>43</v>
      </c>
      <c r="D41" s="15">
        <f t="shared" ref="D41:D44" si="0">+E41+F41+G41+H41</f>
        <v>0</v>
      </c>
      <c r="E41" s="16"/>
      <c r="F41" s="16">
        <v>0</v>
      </c>
      <c r="G41" s="16">
        <v>0</v>
      </c>
      <c r="H41" s="16">
        <v>0</v>
      </c>
    </row>
    <row r="42" spans="2:8" customFormat="1" ht="15" customHeight="1" x14ac:dyDescent="0.25">
      <c r="B42" s="13">
        <v>15405</v>
      </c>
      <c r="C42" s="14" t="s">
        <v>44</v>
      </c>
      <c r="D42" s="15">
        <f t="shared" si="0"/>
        <v>0</v>
      </c>
      <c r="E42" s="16"/>
      <c r="F42" s="16">
        <v>0</v>
      </c>
      <c r="G42" s="16">
        <v>0</v>
      </c>
      <c r="H42" s="16">
        <v>0</v>
      </c>
    </row>
    <row r="43" spans="2:8" customFormat="1" ht="15" customHeight="1" x14ac:dyDescent="0.25">
      <c r="B43" s="13">
        <v>15406</v>
      </c>
      <c r="C43" s="14" t="s">
        <v>45</v>
      </c>
      <c r="D43" s="15">
        <f t="shared" si="0"/>
        <v>0</v>
      </c>
      <c r="E43" s="16"/>
      <c r="F43" s="16">
        <v>0</v>
      </c>
      <c r="G43" s="16">
        <v>0</v>
      </c>
      <c r="H43" s="16">
        <v>0</v>
      </c>
    </row>
    <row r="44" spans="2:8" customFormat="1" ht="15" customHeight="1" x14ac:dyDescent="0.25">
      <c r="B44" s="13">
        <v>15407</v>
      </c>
      <c r="C44" s="14" t="s">
        <v>46</v>
      </c>
      <c r="D44" s="15">
        <f t="shared" si="0"/>
        <v>0</v>
      </c>
      <c r="E44" s="16"/>
      <c r="F44" s="16">
        <v>0</v>
      </c>
      <c r="G44" s="16">
        <v>0</v>
      </c>
      <c r="H44" s="16">
        <v>0</v>
      </c>
    </row>
    <row r="45" spans="2:8" customFormat="1" ht="19.5" customHeight="1" x14ac:dyDescent="0.25">
      <c r="B45" s="7">
        <v>16000</v>
      </c>
      <c r="C45" s="8" t="s">
        <v>47</v>
      </c>
      <c r="D45" s="9">
        <f>D46</f>
        <v>1094079</v>
      </c>
      <c r="E45" s="9"/>
      <c r="F45" s="9">
        <v>1094079</v>
      </c>
      <c r="G45" s="9">
        <v>0</v>
      </c>
      <c r="H45" s="9">
        <v>0</v>
      </c>
    </row>
    <row r="46" spans="2:8" customFormat="1" ht="26.25" customHeight="1" x14ac:dyDescent="0.25">
      <c r="B46" s="10">
        <v>16100</v>
      </c>
      <c r="C46" s="11" t="s">
        <v>48</v>
      </c>
      <c r="D46" s="12">
        <f>D47</f>
        <v>1094079</v>
      </c>
      <c r="E46" s="12"/>
      <c r="F46" s="12">
        <v>1094079</v>
      </c>
      <c r="G46" s="12">
        <v>0</v>
      </c>
      <c r="H46" s="12">
        <v>0</v>
      </c>
    </row>
    <row r="47" spans="2:8" customFormat="1" x14ac:dyDescent="0.25">
      <c r="B47" s="13">
        <v>16101</v>
      </c>
      <c r="C47" s="14" t="s">
        <v>49</v>
      </c>
      <c r="D47" s="15">
        <f>+E47+F47+G47+H47</f>
        <v>1094079</v>
      </c>
      <c r="E47" s="16"/>
      <c r="F47" s="16">
        <v>1094079</v>
      </c>
      <c r="G47" s="16">
        <v>0</v>
      </c>
      <c r="H47" s="16">
        <v>0</v>
      </c>
    </row>
    <row r="48" spans="2:8" customFormat="1" ht="20.25" customHeight="1" x14ac:dyDescent="0.25">
      <c r="B48" s="7">
        <v>20000</v>
      </c>
      <c r="C48" s="8" t="s">
        <v>50</v>
      </c>
      <c r="D48" s="9">
        <f>D49+D65+D70+D73+D92+D107+D110+D121+D124</f>
        <v>28842953.93</v>
      </c>
      <c r="E48" s="9">
        <v>469400</v>
      </c>
      <c r="F48" s="9">
        <v>1698700</v>
      </c>
      <c r="G48" s="9">
        <v>16752374</v>
      </c>
      <c r="H48" s="9">
        <v>9922479.929999996</v>
      </c>
    </row>
    <row r="49" spans="2:8" customFormat="1" ht="25.5" customHeight="1" x14ac:dyDescent="0.25">
      <c r="B49" s="7">
        <v>21000</v>
      </c>
      <c r="C49" s="8" t="s">
        <v>51</v>
      </c>
      <c r="D49" s="9">
        <f>D50+D53+D55+D57+D59+D61+D63</f>
        <v>1260968</v>
      </c>
      <c r="E49" s="9">
        <v>67500</v>
      </c>
      <c r="F49" s="9">
        <v>61000</v>
      </c>
      <c r="G49" s="9">
        <v>1132468</v>
      </c>
      <c r="H49" s="9">
        <v>0</v>
      </c>
    </row>
    <row r="50" spans="2:8" customFormat="1" ht="15" customHeight="1" x14ac:dyDescent="0.25">
      <c r="B50" s="10">
        <v>21100</v>
      </c>
      <c r="C50" s="11" t="s">
        <v>52</v>
      </c>
      <c r="D50" s="12">
        <f>D51+D52</f>
        <v>271251</v>
      </c>
      <c r="E50" s="12">
        <v>7000</v>
      </c>
      <c r="F50" s="12">
        <v>12000</v>
      </c>
      <c r="G50" s="12">
        <v>252251</v>
      </c>
      <c r="H50" s="12">
        <v>0</v>
      </c>
    </row>
    <row r="51" spans="2:8" customFormat="1" x14ac:dyDescent="0.25">
      <c r="B51" s="13">
        <v>21101</v>
      </c>
      <c r="C51" s="14" t="s">
        <v>53</v>
      </c>
      <c r="D51" s="15">
        <f t="shared" ref="D51:D52" si="1">+E51+F51+G51+H51</f>
        <v>271251</v>
      </c>
      <c r="E51" s="16">
        <v>7000</v>
      </c>
      <c r="F51" s="18">
        <v>12000</v>
      </c>
      <c r="G51" s="17">
        <v>252251</v>
      </c>
      <c r="H51" s="16">
        <v>0</v>
      </c>
    </row>
    <row r="52" spans="2:8" customFormat="1" ht="15" customHeight="1" x14ac:dyDescent="0.25">
      <c r="B52" s="13">
        <v>21102</v>
      </c>
      <c r="C52" s="14" t="s">
        <v>54</v>
      </c>
      <c r="D52" s="15">
        <f t="shared" si="1"/>
        <v>0</v>
      </c>
      <c r="E52" s="16"/>
      <c r="F52" s="16">
        <v>0</v>
      </c>
      <c r="G52" s="16">
        <v>0</v>
      </c>
      <c r="H52" s="16">
        <v>0</v>
      </c>
    </row>
    <row r="53" spans="2:8" customFormat="1" ht="15" customHeight="1" x14ac:dyDescent="0.25">
      <c r="B53" s="10">
        <v>21200</v>
      </c>
      <c r="C53" s="11" t="s">
        <v>55</v>
      </c>
      <c r="D53" s="12">
        <f>D54</f>
        <v>141570</v>
      </c>
      <c r="E53" s="12">
        <v>14000</v>
      </c>
      <c r="F53" s="12">
        <v>22000</v>
      </c>
      <c r="G53" s="12">
        <v>105570</v>
      </c>
      <c r="H53" s="12">
        <v>0</v>
      </c>
    </row>
    <row r="54" spans="2:8" customFormat="1" x14ac:dyDescent="0.25">
      <c r="B54" s="13">
        <v>21201</v>
      </c>
      <c r="C54" s="14" t="s">
        <v>56</v>
      </c>
      <c r="D54" s="15">
        <f>+E54+F54+G54+H54</f>
        <v>141570</v>
      </c>
      <c r="E54" s="16">
        <v>14000</v>
      </c>
      <c r="F54" s="18">
        <v>22000</v>
      </c>
      <c r="G54" s="17">
        <v>105570</v>
      </c>
      <c r="H54" s="16">
        <v>0</v>
      </c>
    </row>
    <row r="55" spans="2:8" customFormat="1" ht="22.5" customHeight="1" x14ac:dyDescent="0.25">
      <c r="B55" s="10">
        <v>21400</v>
      </c>
      <c r="C55" s="11" t="s">
        <v>57</v>
      </c>
      <c r="D55" s="12">
        <f>D56</f>
        <v>52312</v>
      </c>
      <c r="E55" s="12">
        <v>6000</v>
      </c>
      <c r="F55" s="12">
        <v>3000</v>
      </c>
      <c r="G55" s="12">
        <v>43312</v>
      </c>
      <c r="H55" s="12">
        <v>0</v>
      </c>
    </row>
    <row r="56" spans="2:8" customFormat="1" ht="22.5" x14ac:dyDescent="0.25">
      <c r="B56" s="13">
        <v>21401</v>
      </c>
      <c r="C56" s="14" t="s">
        <v>58</v>
      </c>
      <c r="D56" s="15">
        <f>+E56+F56+G56+H56</f>
        <v>52312</v>
      </c>
      <c r="E56" s="16">
        <v>6000</v>
      </c>
      <c r="F56" s="20">
        <v>3000</v>
      </c>
      <c r="G56" s="17">
        <v>43312</v>
      </c>
      <c r="H56" s="16">
        <v>0</v>
      </c>
    </row>
    <row r="57" spans="2:8" customFormat="1" ht="15" customHeight="1" x14ac:dyDescent="0.25">
      <c r="B57" s="10">
        <v>21500</v>
      </c>
      <c r="C57" s="11" t="s">
        <v>59</v>
      </c>
      <c r="D57" s="12">
        <f>D58</f>
        <v>62000</v>
      </c>
      <c r="E57" s="12">
        <v>40000</v>
      </c>
      <c r="F57" s="12">
        <v>22000</v>
      </c>
      <c r="G57" s="12">
        <v>0</v>
      </c>
      <c r="H57" s="12">
        <v>0</v>
      </c>
    </row>
    <row r="58" spans="2:8" customFormat="1" x14ac:dyDescent="0.25">
      <c r="B58" s="13">
        <v>21501</v>
      </c>
      <c r="C58" s="14" t="s">
        <v>60</v>
      </c>
      <c r="D58" s="15">
        <f>+E58+F58+G58+H58</f>
        <v>62000</v>
      </c>
      <c r="E58" s="16">
        <v>40000</v>
      </c>
      <c r="F58" s="18">
        <v>22000</v>
      </c>
      <c r="G58" s="16">
        <v>0</v>
      </c>
      <c r="H58" s="16">
        <v>0</v>
      </c>
    </row>
    <row r="59" spans="2:8" customFormat="1" ht="15" customHeight="1" x14ac:dyDescent="0.25">
      <c r="B59" s="10">
        <v>21600</v>
      </c>
      <c r="C59" s="11" t="s">
        <v>61</v>
      </c>
      <c r="D59" s="12">
        <f>D60</f>
        <v>733835</v>
      </c>
      <c r="E59" s="12">
        <v>500</v>
      </c>
      <c r="F59" s="12">
        <v>2000</v>
      </c>
      <c r="G59" s="12">
        <v>731335</v>
      </c>
      <c r="H59" s="12">
        <v>0</v>
      </c>
    </row>
    <row r="60" spans="2:8" customFormat="1" x14ac:dyDescent="0.25">
      <c r="B60" s="13">
        <v>21601</v>
      </c>
      <c r="C60" s="14" t="s">
        <v>62</v>
      </c>
      <c r="D60" s="15">
        <f>+E60+F60+G60+H60</f>
        <v>733835</v>
      </c>
      <c r="E60" s="16">
        <v>500</v>
      </c>
      <c r="F60" s="18">
        <v>2000</v>
      </c>
      <c r="G60" s="17">
        <v>731335</v>
      </c>
      <c r="H60" s="16">
        <v>0</v>
      </c>
    </row>
    <row r="61" spans="2:8" customFormat="1" ht="15" customHeight="1" x14ac:dyDescent="0.25">
      <c r="B61" s="10">
        <v>21700</v>
      </c>
      <c r="C61" s="11" t="s">
        <v>63</v>
      </c>
      <c r="D61" s="12">
        <f>D62</f>
        <v>0</v>
      </c>
      <c r="E61" s="12">
        <v>0</v>
      </c>
      <c r="F61" s="12">
        <v>0</v>
      </c>
      <c r="G61" s="12">
        <v>0</v>
      </c>
      <c r="H61" s="12">
        <v>0</v>
      </c>
    </row>
    <row r="62" spans="2:8" customFormat="1" ht="15" customHeight="1" x14ac:dyDescent="0.25">
      <c r="B62" s="13">
        <v>21701</v>
      </c>
      <c r="C62" s="14" t="s">
        <v>64</v>
      </c>
      <c r="D62" s="15">
        <f>+E62+F62+G62+H62</f>
        <v>0</v>
      </c>
      <c r="E62" s="16">
        <v>0</v>
      </c>
      <c r="F62" s="16">
        <v>0</v>
      </c>
      <c r="G62" s="16">
        <v>0</v>
      </c>
      <c r="H62" s="16">
        <v>0</v>
      </c>
    </row>
    <row r="63" spans="2:8" customFormat="1" ht="15" customHeight="1" x14ac:dyDescent="0.25">
      <c r="B63" s="10">
        <v>21800</v>
      </c>
      <c r="C63" s="11" t="s">
        <v>65</v>
      </c>
      <c r="D63" s="12">
        <f>D64</f>
        <v>0</v>
      </c>
      <c r="E63" s="12">
        <v>0</v>
      </c>
      <c r="F63" s="12">
        <v>0</v>
      </c>
      <c r="G63" s="12">
        <v>0</v>
      </c>
      <c r="H63" s="12">
        <v>0</v>
      </c>
    </row>
    <row r="64" spans="2:8" customFormat="1" ht="15" customHeight="1" x14ac:dyDescent="0.25">
      <c r="B64" s="13">
        <v>21801</v>
      </c>
      <c r="C64" s="14" t="s">
        <v>66</v>
      </c>
      <c r="D64" s="15">
        <f>+E64+F64+G64+H64</f>
        <v>0</v>
      </c>
      <c r="E64" s="16"/>
      <c r="F64" s="16">
        <v>0</v>
      </c>
      <c r="G64" s="16">
        <v>0</v>
      </c>
      <c r="H64" s="16">
        <v>0</v>
      </c>
    </row>
    <row r="65" spans="2:8" customFormat="1" ht="17.25" customHeight="1" x14ac:dyDescent="0.25">
      <c r="B65" s="7">
        <v>22000</v>
      </c>
      <c r="C65" s="8" t="s">
        <v>67</v>
      </c>
      <c r="D65" s="9">
        <f>D66+D68</f>
        <v>366600</v>
      </c>
      <c r="E65" s="9">
        <v>201600</v>
      </c>
      <c r="F65" s="9">
        <v>165000</v>
      </c>
      <c r="G65" s="9">
        <v>0</v>
      </c>
      <c r="H65" s="9">
        <v>0</v>
      </c>
    </row>
    <row r="66" spans="2:8" customFormat="1" ht="15" customHeight="1" x14ac:dyDescent="0.25">
      <c r="B66" s="10">
        <v>22100</v>
      </c>
      <c r="C66" s="11" t="s">
        <v>68</v>
      </c>
      <c r="D66" s="12">
        <f>D67</f>
        <v>350000</v>
      </c>
      <c r="E66" s="12">
        <v>200000</v>
      </c>
      <c r="F66" s="12">
        <v>150000</v>
      </c>
      <c r="G66" s="12">
        <v>0</v>
      </c>
      <c r="H66" s="12">
        <v>0</v>
      </c>
    </row>
    <row r="67" spans="2:8" customFormat="1" x14ac:dyDescent="0.25">
      <c r="B67" s="13">
        <v>22101</v>
      </c>
      <c r="C67" s="14" t="s">
        <v>69</v>
      </c>
      <c r="D67" s="15">
        <f>+E67+F67+G67+H67</f>
        <v>350000</v>
      </c>
      <c r="E67" s="16">
        <v>200000</v>
      </c>
      <c r="F67" s="18">
        <v>150000</v>
      </c>
      <c r="G67" s="16">
        <v>0</v>
      </c>
      <c r="H67" s="16">
        <v>0</v>
      </c>
    </row>
    <row r="68" spans="2:8" customFormat="1" ht="15" customHeight="1" x14ac:dyDescent="0.25">
      <c r="B68" s="10">
        <v>22200</v>
      </c>
      <c r="C68" s="11" t="s">
        <v>70</v>
      </c>
      <c r="D68" s="12">
        <f>D69</f>
        <v>16600</v>
      </c>
      <c r="E68" s="12">
        <v>1600</v>
      </c>
      <c r="F68" s="12">
        <v>15000</v>
      </c>
      <c r="G68" s="12">
        <v>0</v>
      </c>
      <c r="H68" s="12">
        <v>0</v>
      </c>
    </row>
    <row r="69" spans="2:8" customFormat="1" x14ac:dyDescent="0.25">
      <c r="B69" s="13">
        <v>22201</v>
      </c>
      <c r="C69" s="14" t="s">
        <v>71</v>
      </c>
      <c r="D69" s="15">
        <f>+E69+F69+G69+H69</f>
        <v>16600</v>
      </c>
      <c r="E69" s="16">
        <v>1600</v>
      </c>
      <c r="F69" s="18">
        <v>15000</v>
      </c>
      <c r="G69" s="16">
        <v>0</v>
      </c>
      <c r="H69" s="16">
        <v>0</v>
      </c>
    </row>
    <row r="70" spans="2:8" customFormat="1" ht="17.25" customHeight="1" x14ac:dyDescent="0.25">
      <c r="B70" s="7">
        <v>23000</v>
      </c>
      <c r="C70" s="8" t="s">
        <v>72</v>
      </c>
      <c r="D70" s="9">
        <f>D71</f>
        <v>0</v>
      </c>
      <c r="E70" s="9">
        <v>0</v>
      </c>
      <c r="F70" s="9">
        <v>0</v>
      </c>
      <c r="G70" s="9">
        <v>0</v>
      </c>
      <c r="H70" s="9">
        <v>0</v>
      </c>
    </row>
    <row r="71" spans="2:8" customFormat="1" ht="22.5" customHeight="1" x14ac:dyDescent="0.25">
      <c r="B71" s="10">
        <v>23600</v>
      </c>
      <c r="C71" s="11" t="s">
        <v>73</v>
      </c>
      <c r="D71" s="12">
        <f>D72</f>
        <v>0</v>
      </c>
      <c r="E71" s="12">
        <v>0</v>
      </c>
      <c r="F71" s="12">
        <v>0</v>
      </c>
      <c r="G71" s="12">
        <v>0</v>
      </c>
      <c r="H71" s="12">
        <v>0</v>
      </c>
    </row>
    <row r="72" spans="2:8" customFormat="1" ht="22.5" customHeight="1" x14ac:dyDescent="0.25">
      <c r="B72" s="13">
        <v>23601</v>
      </c>
      <c r="C72" s="14" t="s">
        <v>74</v>
      </c>
      <c r="D72" s="15">
        <f>+E72+F72+G72+H72</f>
        <v>0</v>
      </c>
      <c r="E72" s="16"/>
      <c r="F72" s="16">
        <v>0</v>
      </c>
      <c r="G72" s="16">
        <v>0</v>
      </c>
      <c r="H72" s="16">
        <v>0</v>
      </c>
    </row>
    <row r="73" spans="2:8" customFormat="1" ht="17.25" customHeight="1" x14ac:dyDescent="0.25">
      <c r="B73" s="7">
        <v>24000</v>
      </c>
      <c r="C73" s="8" t="s">
        <v>75</v>
      </c>
      <c r="D73" s="9">
        <f>D74+D76+D78+D80+D82+D84+D86+D88+D90</f>
        <v>10619622.199999999</v>
      </c>
      <c r="E73" s="9">
        <v>24000</v>
      </c>
      <c r="F73" s="9">
        <v>252200</v>
      </c>
      <c r="G73" s="9">
        <v>1090628</v>
      </c>
      <c r="H73" s="9">
        <v>9252794.1999999974</v>
      </c>
    </row>
    <row r="74" spans="2:8" customFormat="1" ht="15" customHeight="1" x14ac:dyDescent="0.25">
      <c r="B74" s="10">
        <v>24100</v>
      </c>
      <c r="C74" s="11" t="s">
        <v>76</v>
      </c>
      <c r="D74" s="9">
        <f>D75</f>
        <v>1287471.82</v>
      </c>
      <c r="E74" s="9">
        <v>0</v>
      </c>
      <c r="F74" s="9">
        <v>111200</v>
      </c>
      <c r="G74" s="9">
        <v>9651</v>
      </c>
      <c r="H74" s="9">
        <v>1166620.82</v>
      </c>
    </row>
    <row r="75" spans="2:8" customFormat="1" x14ac:dyDescent="0.25">
      <c r="B75" s="13">
        <v>24101</v>
      </c>
      <c r="C75" s="14" t="s">
        <v>77</v>
      </c>
      <c r="D75" s="15">
        <f>+E75+F75+G75+H75</f>
        <v>1287471.82</v>
      </c>
      <c r="E75" s="16"/>
      <c r="F75" s="18">
        <v>111200</v>
      </c>
      <c r="G75" s="17">
        <v>9651</v>
      </c>
      <c r="H75" s="18">
        <v>1166620.82</v>
      </c>
    </row>
    <row r="76" spans="2:8" customFormat="1" ht="15" customHeight="1" x14ac:dyDescent="0.25">
      <c r="B76" s="10">
        <v>24200</v>
      </c>
      <c r="C76" s="11" t="s">
        <v>78</v>
      </c>
      <c r="D76" s="9">
        <f>D77</f>
        <v>2632278.39</v>
      </c>
      <c r="E76" s="9">
        <v>0</v>
      </c>
      <c r="F76" s="9">
        <v>78800</v>
      </c>
      <c r="G76" s="9">
        <v>109687</v>
      </c>
      <c r="H76" s="9">
        <v>2443791.39</v>
      </c>
    </row>
    <row r="77" spans="2:8" customFormat="1" x14ac:dyDescent="0.25">
      <c r="B77" s="13">
        <v>24201</v>
      </c>
      <c r="C77" s="14" t="s">
        <v>79</v>
      </c>
      <c r="D77" s="15">
        <f>+E77+F77+G77+H77</f>
        <v>2632278.39</v>
      </c>
      <c r="E77" s="16">
        <v>0</v>
      </c>
      <c r="F77" s="18">
        <v>78800</v>
      </c>
      <c r="G77" s="17">
        <v>109687</v>
      </c>
      <c r="H77" s="18">
        <v>2443791.39</v>
      </c>
    </row>
    <row r="78" spans="2:8" customFormat="1" ht="15" customHeight="1" x14ac:dyDescent="0.25">
      <c r="B78" s="10">
        <v>24300</v>
      </c>
      <c r="C78" s="11" t="s">
        <v>80</v>
      </c>
      <c r="D78" s="9">
        <f>D79</f>
        <v>2993</v>
      </c>
      <c r="E78" s="9">
        <v>0</v>
      </c>
      <c r="F78" s="9">
        <v>0</v>
      </c>
      <c r="G78" s="9">
        <v>2993</v>
      </c>
      <c r="H78" s="9">
        <v>0</v>
      </c>
    </row>
    <row r="79" spans="2:8" customFormat="1" x14ac:dyDescent="0.25">
      <c r="B79" s="13">
        <v>24301</v>
      </c>
      <c r="C79" s="14" t="s">
        <v>81</v>
      </c>
      <c r="D79" s="15">
        <f>+E79+F79+G79+H79</f>
        <v>2993</v>
      </c>
      <c r="E79" s="16">
        <v>0</v>
      </c>
      <c r="F79" s="16">
        <v>0</v>
      </c>
      <c r="G79" s="17">
        <v>2993</v>
      </c>
      <c r="H79" s="16">
        <v>0</v>
      </c>
    </row>
    <row r="80" spans="2:8" customFormat="1" ht="15" customHeight="1" x14ac:dyDescent="0.25">
      <c r="B80" s="10">
        <v>24400</v>
      </c>
      <c r="C80" s="11" t="s">
        <v>82</v>
      </c>
      <c r="D80" s="12">
        <f>D81</f>
        <v>413047.72</v>
      </c>
      <c r="E80" s="12">
        <v>0</v>
      </c>
      <c r="F80" s="12">
        <v>0</v>
      </c>
      <c r="G80" s="12">
        <v>154217</v>
      </c>
      <c r="H80" s="12">
        <v>258830.72</v>
      </c>
    </row>
    <row r="81" spans="2:8" customFormat="1" x14ac:dyDescent="0.25">
      <c r="B81" s="13">
        <v>24401</v>
      </c>
      <c r="C81" s="14" t="s">
        <v>83</v>
      </c>
      <c r="D81" s="15">
        <f>+E81+F81+G81+H81</f>
        <v>413047.72</v>
      </c>
      <c r="E81" s="16">
        <v>0</v>
      </c>
      <c r="F81" s="16">
        <v>0</v>
      </c>
      <c r="G81" s="17">
        <v>154217</v>
      </c>
      <c r="H81" s="18">
        <v>258830.72</v>
      </c>
    </row>
    <row r="82" spans="2:8" customFormat="1" ht="15" customHeight="1" x14ac:dyDescent="0.25">
      <c r="B82" s="10">
        <v>24500</v>
      </c>
      <c r="C82" s="11" t="s">
        <v>84</v>
      </c>
      <c r="D82" s="12">
        <f>D83</f>
        <v>32300</v>
      </c>
      <c r="E82" s="12">
        <v>0</v>
      </c>
      <c r="F82" s="12">
        <v>0</v>
      </c>
      <c r="G82" s="12">
        <v>5000</v>
      </c>
      <c r="H82" s="12">
        <v>27300</v>
      </c>
    </row>
    <row r="83" spans="2:8" customFormat="1" x14ac:dyDescent="0.25">
      <c r="B83" s="13">
        <v>24501</v>
      </c>
      <c r="C83" s="14" t="s">
        <v>85</v>
      </c>
      <c r="D83" s="15">
        <f>+E83+F83+G83+H83</f>
        <v>32300</v>
      </c>
      <c r="E83" s="16"/>
      <c r="F83" s="16">
        <v>0</v>
      </c>
      <c r="G83" s="17">
        <v>5000</v>
      </c>
      <c r="H83" s="18">
        <v>27300</v>
      </c>
    </row>
    <row r="84" spans="2:8" customFormat="1" ht="15" customHeight="1" x14ac:dyDescent="0.25">
      <c r="B84" s="10">
        <v>24600</v>
      </c>
      <c r="C84" s="11" t="s">
        <v>86</v>
      </c>
      <c r="D84" s="12">
        <f>D85</f>
        <v>993199.15</v>
      </c>
      <c r="E84" s="12">
        <v>0</v>
      </c>
      <c r="F84" s="12">
        <v>0</v>
      </c>
      <c r="G84" s="12">
        <v>451607</v>
      </c>
      <c r="H84" s="12">
        <v>541592.15</v>
      </c>
    </row>
    <row r="85" spans="2:8" customFormat="1" x14ac:dyDescent="0.25">
      <c r="B85" s="13">
        <v>24601</v>
      </c>
      <c r="C85" s="14" t="s">
        <v>87</v>
      </c>
      <c r="D85" s="15">
        <f>+E85+F85+G85+H85</f>
        <v>993199.15</v>
      </c>
      <c r="E85" s="16">
        <v>0</v>
      </c>
      <c r="F85" s="18">
        <v>0</v>
      </c>
      <c r="G85" s="17">
        <v>451607</v>
      </c>
      <c r="H85" s="18">
        <v>541592.15</v>
      </c>
    </row>
    <row r="86" spans="2:8" customFormat="1" ht="15" customHeight="1" x14ac:dyDescent="0.25">
      <c r="B86" s="10">
        <v>24700</v>
      </c>
      <c r="C86" s="11" t="s">
        <v>88</v>
      </c>
      <c r="D86" s="12">
        <f>D87</f>
        <v>4180354.46</v>
      </c>
      <c r="E86" s="12">
        <v>9000</v>
      </c>
      <c r="F86" s="12">
        <v>12000</v>
      </c>
      <c r="G86" s="12">
        <v>120871</v>
      </c>
      <c r="H86" s="12">
        <v>4038483.46</v>
      </c>
    </row>
    <row r="87" spans="2:8" customFormat="1" x14ac:dyDescent="0.25">
      <c r="B87" s="13">
        <v>24701</v>
      </c>
      <c r="C87" s="14" t="s">
        <v>89</v>
      </c>
      <c r="D87" s="15">
        <f>+E87+F87+G87+H87</f>
        <v>4180354.46</v>
      </c>
      <c r="E87" s="16">
        <v>9000</v>
      </c>
      <c r="F87" s="18">
        <v>12000</v>
      </c>
      <c r="G87" s="17">
        <v>120871</v>
      </c>
      <c r="H87" s="18">
        <v>4038483.46</v>
      </c>
    </row>
    <row r="88" spans="2:8" customFormat="1" ht="15" customHeight="1" x14ac:dyDescent="0.25">
      <c r="B88" s="10">
        <v>24800</v>
      </c>
      <c r="C88" s="11" t="s">
        <v>90</v>
      </c>
      <c r="D88" s="12">
        <f>D89</f>
        <v>426144.37</v>
      </c>
      <c r="E88" s="12">
        <v>15000</v>
      </c>
      <c r="F88" s="12">
        <v>18000</v>
      </c>
      <c r="G88" s="12">
        <v>0</v>
      </c>
      <c r="H88" s="12">
        <v>393144.37</v>
      </c>
    </row>
    <row r="89" spans="2:8" customFormat="1" x14ac:dyDescent="0.25">
      <c r="B89" s="13">
        <v>24801</v>
      </c>
      <c r="C89" s="14" t="s">
        <v>91</v>
      </c>
      <c r="D89" s="15">
        <f>+E89+F89+G89+H89</f>
        <v>426144.37</v>
      </c>
      <c r="E89" s="16">
        <v>15000</v>
      </c>
      <c r="F89" s="16">
        <v>18000</v>
      </c>
      <c r="G89" s="16">
        <v>0</v>
      </c>
      <c r="H89" s="18">
        <v>393144.37</v>
      </c>
    </row>
    <row r="90" spans="2:8" customFormat="1" ht="15" customHeight="1" x14ac:dyDescent="0.25">
      <c r="B90" s="10">
        <v>24900</v>
      </c>
      <c r="C90" s="11" t="s">
        <v>92</v>
      </c>
      <c r="D90" s="12">
        <f>D91</f>
        <v>651833.29</v>
      </c>
      <c r="E90" s="12">
        <v>0</v>
      </c>
      <c r="F90" s="12">
        <v>32200</v>
      </c>
      <c r="G90" s="12">
        <v>236602</v>
      </c>
      <c r="H90" s="12">
        <v>383031.29</v>
      </c>
    </row>
    <row r="91" spans="2:8" customFormat="1" x14ac:dyDescent="0.25">
      <c r="B91" s="13">
        <v>24901</v>
      </c>
      <c r="C91" s="14" t="s">
        <v>93</v>
      </c>
      <c r="D91" s="15">
        <f>+E91+F91+G91+H91</f>
        <v>651833.29</v>
      </c>
      <c r="E91" s="16">
        <v>0</v>
      </c>
      <c r="F91" s="18">
        <v>32200</v>
      </c>
      <c r="G91" s="17">
        <v>236602</v>
      </c>
      <c r="H91" s="18">
        <v>383031.29</v>
      </c>
    </row>
    <row r="92" spans="2:8" customFormat="1" ht="17.25" customHeight="1" x14ac:dyDescent="0.25">
      <c r="B92" s="7">
        <v>25000</v>
      </c>
      <c r="C92" s="8" t="s">
        <v>94</v>
      </c>
      <c r="D92" s="9">
        <f>D93+D95+D97+D99+D101+D103+D105</f>
        <v>872101</v>
      </c>
      <c r="E92" s="9">
        <v>11300</v>
      </c>
      <c r="F92" s="9">
        <v>820000</v>
      </c>
      <c r="G92" s="9">
        <v>40801</v>
      </c>
      <c r="H92" s="9">
        <v>0</v>
      </c>
    </row>
    <row r="93" spans="2:8" customFormat="1" ht="15" customHeight="1" x14ac:dyDescent="0.25">
      <c r="B93" s="10">
        <v>25100</v>
      </c>
      <c r="C93" s="11" t="s">
        <v>95</v>
      </c>
      <c r="D93" s="12">
        <f>D94</f>
        <v>0</v>
      </c>
      <c r="E93" s="12">
        <v>0</v>
      </c>
      <c r="F93" s="12">
        <v>0</v>
      </c>
      <c r="G93" s="12">
        <v>0</v>
      </c>
      <c r="H93" s="12">
        <v>0</v>
      </c>
    </row>
    <row r="94" spans="2:8" customFormat="1" ht="15" customHeight="1" x14ac:dyDescent="0.25">
      <c r="B94" s="13">
        <v>25101</v>
      </c>
      <c r="C94" s="14" t="s">
        <v>96</v>
      </c>
      <c r="D94" s="15">
        <f>+E94+F94+G94+H94</f>
        <v>0</v>
      </c>
      <c r="E94" s="16"/>
      <c r="F94" s="16">
        <v>0</v>
      </c>
      <c r="G94" s="16">
        <v>0</v>
      </c>
      <c r="H94" s="16">
        <v>0</v>
      </c>
    </row>
    <row r="95" spans="2:8" customFormat="1" ht="15" customHeight="1" x14ac:dyDescent="0.25">
      <c r="B95" s="10">
        <v>25200</v>
      </c>
      <c r="C95" s="11" t="s">
        <v>97</v>
      </c>
      <c r="D95" s="12">
        <f>D96</f>
        <v>1000</v>
      </c>
      <c r="E95" s="12">
        <v>0</v>
      </c>
      <c r="F95" s="12">
        <v>1000</v>
      </c>
      <c r="G95" s="12">
        <v>0</v>
      </c>
      <c r="H95" s="12">
        <v>0</v>
      </c>
    </row>
    <row r="96" spans="2:8" customFormat="1" x14ac:dyDescent="0.25">
      <c r="B96" s="13">
        <v>25201</v>
      </c>
      <c r="C96" s="14" t="s">
        <v>98</v>
      </c>
      <c r="D96" s="15">
        <f>+E96+F96+G96+H96</f>
        <v>1000</v>
      </c>
      <c r="E96" s="16"/>
      <c r="F96" s="18">
        <v>1000</v>
      </c>
      <c r="G96" s="16">
        <v>0</v>
      </c>
      <c r="H96" s="16">
        <v>0</v>
      </c>
    </row>
    <row r="97" spans="2:8" customFormat="1" ht="15" customHeight="1" x14ac:dyDescent="0.25">
      <c r="B97" s="10">
        <v>25300</v>
      </c>
      <c r="C97" s="11" t="s">
        <v>99</v>
      </c>
      <c r="D97" s="12">
        <f>D98</f>
        <v>619800</v>
      </c>
      <c r="E97" s="12">
        <v>800</v>
      </c>
      <c r="F97" s="12">
        <v>619000</v>
      </c>
      <c r="G97" s="12">
        <v>0</v>
      </c>
      <c r="H97" s="12">
        <v>0</v>
      </c>
    </row>
    <row r="98" spans="2:8" customFormat="1" x14ac:dyDescent="0.25">
      <c r="B98" s="13">
        <v>25301</v>
      </c>
      <c r="C98" s="14" t="s">
        <v>100</v>
      </c>
      <c r="D98" s="15">
        <f>+E98+F98+G98+H98</f>
        <v>619800</v>
      </c>
      <c r="E98" s="16">
        <v>800</v>
      </c>
      <c r="F98" s="18">
        <v>619000</v>
      </c>
      <c r="G98" s="16">
        <v>0</v>
      </c>
      <c r="H98" s="16">
        <v>0</v>
      </c>
    </row>
    <row r="99" spans="2:8" customFormat="1" ht="15" customHeight="1" x14ac:dyDescent="0.25">
      <c r="B99" s="10">
        <v>25400</v>
      </c>
      <c r="C99" s="11" t="s">
        <v>101</v>
      </c>
      <c r="D99" s="12">
        <f>D100</f>
        <v>10000</v>
      </c>
      <c r="E99" s="12">
        <v>10000</v>
      </c>
      <c r="F99" s="12">
        <v>0</v>
      </c>
      <c r="G99" s="12">
        <v>0</v>
      </c>
      <c r="H99" s="12">
        <v>0</v>
      </c>
    </row>
    <row r="100" spans="2:8" customFormat="1" x14ac:dyDescent="0.25">
      <c r="B100" s="13">
        <v>25401</v>
      </c>
      <c r="C100" s="14" t="s">
        <v>102</v>
      </c>
      <c r="D100" s="15">
        <f>+E100+F100+G100+H100</f>
        <v>10000</v>
      </c>
      <c r="E100" s="16">
        <v>10000</v>
      </c>
      <c r="F100" s="16">
        <v>0</v>
      </c>
      <c r="G100" s="16">
        <v>0</v>
      </c>
      <c r="H100" s="16">
        <v>0</v>
      </c>
    </row>
    <row r="101" spans="2:8" customFormat="1" ht="15" customHeight="1" x14ac:dyDescent="0.25">
      <c r="B101" s="10">
        <v>25500</v>
      </c>
      <c r="C101" s="11" t="s">
        <v>103</v>
      </c>
      <c r="D101" s="12">
        <f>D102</f>
        <v>0</v>
      </c>
      <c r="E101" s="12">
        <v>0</v>
      </c>
      <c r="F101" s="12">
        <v>0</v>
      </c>
      <c r="G101" s="12">
        <v>0</v>
      </c>
      <c r="H101" s="12">
        <v>0</v>
      </c>
    </row>
    <row r="102" spans="2:8" customFormat="1" ht="15" customHeight="1" x14ac:dyDescent="0.25">
      <c r="B102" s="13">
        <v>25501</v>
      </c>
      <c r="C102" s="14" t="s">
        <v>104</v>
      </c>
      <c r="D102" s="15">
        <f>+E102+F102+G102+H102</f>
        <v>0</v>
      </c>
      <c r="E102" s="16"/>
      <c r="F102" s="16">
        <v>0</v>
      </c>
      <c r="G102" s="16">
        <v>0</v>
      </c>
      <c r="H102" s="16">
        <v>0</v>
      </c>
    </row>
    <row r="103" spans="2:8" customFormat="1" ht="15" customHeight="1" x14ac:dyDescent="0.25">
      <c r="B103" s="10">
        <v>25600</v>
      </c>
      <c r="C103" s="11" t="s">
        <v>105</v>
      </c>
      <c r="D103" s="12">
        <f>D104</f>
        <v>241301</v>
      </c>
      <c r="E103" s="12">
        <v>500</v>
      </c>
      <c r="F103" s="12">
        <v>200000</v>
      </c>
      <c r="G103" s="12">
        <v>40801</v>
      </c>
      <c r="H103" s="12">
        <v>0</v>
      </c>
    </row>
    <row r="104" spans="2:8" customFormat="1" x14ac:dyDescent="0.25">
      <c r="B104" s="13">
        <v>25601</v>
      </c>
      <c r="C104" s="14" t="s">
        <v>106</v>
      </c>
      <c r="D104" s="15">
        <f>+E104+F104+G104+H104</f>
        <v>241301</v>
      </c>
      <c r="E104" s="16">
        <v>500</v>
      </c>
      <c r="F104" s="18">
        <v>200000</v>
      </c>
      <c r="G104" s="17">
        <v>40801</v>
      </c>
      <c r="H104" s="18">
        <v>0</v>
      </c>
    </row>
    <row r="105" spans="2:8" customFormat="1" ht="15" customHeight="1" x14ac:dyDescent="0.25">
      <c r="B105" s="10">
        <v>25900</v>
      </c>
      <c r="C105" s="11" t="s">
        <v>107</v>
      </c>
      <c r="D105" s="12">
        <f>D106</f>
        <v>0</v>
      </c>
      <c r="E105" s="12">
        <v>0</v>
      </c>
      <c r="F105" s="12">
        <v>0</v>
      </c>
      <c r="G105" s="12">
        <v>0</v>
      </c>
      <c r="H105" s="12">
        <v>0</v>
      </c>
    </row>
    <row r="106" spans="2:8" customFormat="1" ht="15" customHeight="1" x14ac:dyDescent="0.25">
      <c r="B106" s="13">
        <v>25901</v>
      </c>
      <c r="C106" s="14" t="s">
        <v>108</v>
      </c>
      <c r="D106" s="15">
        <f>+E106+F106+G106+H106</f>
        <v>0</v>
      </c>
      <c r="E106" s="16"/>
      <c r="F106" s="16">
        <v>0</v>
      </c>
      <c r="G106" s="16">
        <v>0</v>
      </c>
      <c r="H106" s="16">
        <v>0</v>
      </c>
    </row>
    <row r="107" spans="2:8" customFormat="1" ht="17.25" customHeight="1" x14ac:dyDescent="0.25">
      <c r="B107" s="7">
        <v>26000</v>
      </c>
      <c r="C107" s="8" t="s">
        <v>109</v>
      </c>
      <c r="D107" s="9">
        <f>D108</f>
        <v>12094841.609999999</v>
      </c>
      <c r="E107" s="9">
        <v>2000</v>
      </c>
      <c r="F107" s="9">
        <v>331000</v>
      </c>
      <c r="G107" s="9">
        <v>11169082</v>
      </c>
      <c r="H107" s="9">
        <v>592759.61</v>
      </c>
    </row>
    <row r="108" spans="2:8" customFormat="1" ht="15" customHeight="1" x14ac:dyDescent="0.25">
      <c r="B108" s="10">
        <v>26100</v>
      </c>
      <c r="C108" s="11" t="s">
        <v>109</v>
      </c>
      <c r="D108" s="12">
        <f>D109</f>
        <v>12094841.609999999</v>
      </c>
      <c r="E108" s="12">
        <v>2000</v>
      </c>
      <c r="F108" s="12">
        <v>331000</v>
      </c>
      <c r="G108" s="12">
        <v>11169082</v>
      </c>
      <c r="H108" s="12">
        <v>592759.61</v>
      </c>
    </row>
    <row r="109" spans="2:8" customFormat="1" x14ac:dyDescent="0.25">
      <c r="B109" s="13">
        <v>26101</v>
      </c>
      <c r="C109" s="14" t="s">
        <v>110</v>
      </c>
      <c r="D109" s="15">
        <f>+E109+F109+G109+H109</f>
        <v>12094841.609999999</v>
      </c>
      <c r="E109" s="16">
        <v>2000</v>
      </c>
      <c r="F109" s="18">
        <v>331000</v>
      </c>
      <c r="G109" s="17">
        <v>11169082</v>
      </c>
      <c r="H109" s="18">
        <v>592759.61</v>
      </c>
    </row>
    <row r="110" spans="2:8" customFormat="1" ht="26.25" customHeight="1" x14ac:dyDescent="0.25">
      <c r="B110" s="7">
        <v>27000</v>
      </c>
      <c r="C110" s="8" t="s">
        <v>111</v>
      </c>
      <c r="D110" s="9">
        <f>D111+D113+D115+D117+D119</f>
        <v>63424.619999999995</v>
      </c>
      <c r="E110" s="9">
        <v>20000</v>
      </c>
      <c r="F110" s="9">
        <v>2000</v>
      </c>
      <c r="G110" s="9">
        <v>34961</v>
      </c>
      <c r="H110" s="9">
        <v>6463.62</v>
      </c>
    </row>
    <row r="111" spans="2:8" customFormat="1" ht="15" customHeight="1" x14ac:dyDescent="0.25">
      <c r="B111" s="10">
        <v>27100</v>
      </c>
      <c r="C111" s="11" t="s">
        <v>112</v>
      </c>
      <c r="D111" s="12">
        <f>D112</f>
        <v>22349</v>
      </c>
      <c r="E111" s="12">
        <v>0</v>
      </c>
      <c r="F111" s="12">
        <v>0</v>
      </c>
      <c r="G111" s="12">
        <v>22349</v>
      </c>
      <c r="H111" s="12">
        <v>0</v>
      </c>
    </row>
    <row r="112" spans="2:8" customFormat="1" x14ac:dyDescent="0.25">
      <c r="B112" s="13">
        <v>27101</v>
      </c>
      <c r="C112" s="14" t="s">
        <v>113</v>
      </c>
      <c r="D112" s="15">
        <f>+E112+F112+G112+H112</f>
        <v>22349</v>
      </c>
      <c r="E112" s="16">
        <v>0</v>
      </c>
      <c r="F112" s="16">
        <v>0</v>
      </c>
      <c r="G112" s="17">
        <v>22349</v>
      </c>
      <c r="H112" s="16">
        <v>0</v>
      </c>
    </row>
    <row r="113" spans="2:8" customFormat="1" ht="15" customHeight="1" x14ac:dyDescent="0.25">
      <c r="B113" s="10">
        <v>27200</v>
      </c>
      <c r="C113" s="11" t="s">
        <v>114</v>
      </c>
      <c r="D113" s="12">
        <f>D114</f>
        <v>20075.62</v>
      </c>
      <c r="E113" s="12">
        <v>0</v>
      </c>
      <c r="F113" s="12">
        <v>2000</v>
      </c>
      <c r="G113" s="12">
        <v>11612</v>
      </c>
      <c r="H113" s="12">
        <v>6463.62</v>
      </c>
    </row>
    <row r="114" spans="2:8" customFormat="1" x14ac:dyDescent="0.25">
      <c r="B114" s="13">
        <v>27201</v>
      </c>
      <c r="C114" s="14" t="s">
        <v>115</v>
      </c>
      <c r="D114" s="15">
        <f>+E114+F114+G114+H114</f>
        <v>20075.62</v>
      </c>
      <c r="E114" s="16">
        <v>0</v>
      </c>
      <c r="F114" s="18">
        <v>2000</v>
      </c>
      <c r="G114" s="17">
        <v>11612</v>
      </c>
      <c r="H114" s="16">
        <v>6463.62</v>
      </c>
    </row>
    <row r="115" spans="2:8" customFormat="1" ht="15" customHeight="1" x14ac:dyDescent="0.25">
      <c r="B115" s="10">
        <v>27300</v>
      </c>
      <c r="C115" s="11" t="s">
        <v>116</v>
      </c>
      <c r="D115" s="12">
        <f>D116</f>
        <v>20000</v>
      </c>
      <c r="E115" s="12">
        <v>20000</v>
      </c>
      <c r="F115" s="12">
        <v>0</v>
      </c>
      <c r="G115" s="12">
        <v>0</v>
      </c>
      <c r="H115" s="12">
        <v>0</v>
      </c>
    </row>
    <row r="116" spans="2:8" customFormat="1" x14ac:dyDescent="0.25">
      <c r="B116" s="13">
        <v>27301</v>
      </c>
      <c r="C116" s="14" t="s">
        <v>117</v>
      </c>
      <c r="D116" s="15">
        <f>+E116+F116+G116+H116</f>
        <v>20000</v>
      </c>
      <c r="E116" s="16">
        <v>20000</v>
      </c>
      <c r="F116" s="16">
        <v>0</v>
      </c>
      <c r="G116" s="16">
        <v>0</v>
      </c>
      <c r="H116" s="16">
        <v>0</v>
      </c>
    </row>
    <row r="117" spans="2:8" customFormat="1" ht="15" customHeight="1" x14ac:dyDescent="0.25">
      <c r="B117" s="10">
        <v>27400</v>
      </c>
      <c r="C117" s="11" t="s">
        <v>118</v>
      </c>
      <c r="D117" s="12">
        <f>D118</f>
        <v>1000</v>
      </c>
      <c r="E117" s="12">
        <v>0</v>
      </c>
      <c r="F117" s="12">
        <v>0</v>
      </c>
      <c r="G117" s="12">
        <v>1000</v>
      </c>
      <c r="H117" s="12">
        <v>0</v>
      </c>
    </row>
    <row r="118" spans="2:8" customFormat="1" x14ac:dyDescent="0.25">
      <c r="B118" s="13">
        <v>27401</v>
      </c>
      <c r="C118" s="14" t="s">
        <v>119</v>
      </c>
      <c r="D118" s="15">
        <f>+E118+F118+G118+H118</f>
        <v>1000</v>
      </c>
      <c r="E118" s="16">
        <v>0</v>
      </c>
      <c r="F118" s="16">
        <v>0</v>
      </c>
      <c r="G118" s="17">
        <v>1000</v>
      </c>
      <c r="H118" s="16">
        <v>0</v>
      </c>
    </row>
    <row r="119" spans="2:8" customFormat="1" ht="15" customHeight="1" x14ac:dyDescent="0.25">
      <c r="B119" s="10">
        <v>27500</v>
      </c>
      <c r="C119" s="11" t="s">
        <v>120</v>
      </c>
      <c r="D119" s="12">
        <f>D120</f>
        <v>0</v>
      </c>
      <c r="E119" s="12">
        <v>0</v>
      </c>
      <c r="F119" s="12">
        <v>0</v>
      </c>
      <c r="G119" s="12">
        <v>0</v>
      </c>
      <c r="H119" s="12">
        <v>0</v>
      </c>
    </row>
    <row r="120" spans="2:8" customFormat="1" ht="15" customHeight="1" x14ac:dyDescent="0.25">
      <c r="B120" s="13">
        <v>27501</v>
      </c>
      <c r="C120" s="14" t="s">
        <v>121</v>
      </c>
      <c r="D120" s="15">
        <f>+E120+F120+G120+H120</f>
        <v>0</v>
      </c>
      <c r="E120" s="16">
        <v>0</v>
      </c>
      <c r="F120" s="16">
        <v>0</v>
      </c>
      <c r="G120" s="16">
        <v>0</v>
      </c>
      <c r="H120" s="16">
        <v>0</v>
      </c>
    </row>
    <row r="121" spans="2:8" customFormat="1" ht="15" customHeight="1" x14ac:dyDescent="0.25">
      <c r="B121" s="7">
        <v>28000</v>
      </c>
      <c r="C121" s="8" t="s">
        <v>122</v>
      </c>
      <c r="D121" s="9">
        <f>D122</f>
        <v>9500</v>
      </c>
      <c r="E121" s="9">
        <v>3000</v>
      </c>
      <c r="F121" s="9">
        <v>6500</v>
      </c>
      <c r="G121" s="9">
        <v>0</v>
      </c>
      <c r="H121" s="9">
        <v>0</v>
      </c>
    </row>
    <row r="122" spans="2:8" customFormat="1" ht="15" customHeight="1" x14ac:dyDescent="0.25">
      <c r="B122" s="10">
        <v>28200</v>
      </c>
      <c r="C122" s="11" t="s">
        <v>123</v>
      </c>
      <c r="D122" s="12">
        <f>D123</f>
        <v>9500</v>
      </c>
      <c r="E122" s="12">
        <v>3000</v>
      </c>
      <c r="F122" s="12">
        <v>6500</v>
      </c>
      <c r="G122" s="12">
        <v>0</v>
      </c>
      <c r="H122" s="12">
        <v>0</v>
      </c>
    </row>
    <row r="123" spans="2:8" customFormat="1" x14ac:dyDescent="0.25">
      <c r="B123" s="13">
        <v>28201</v>
      </c>
      <c r="C123" s="14" t="s">
        <v>124</v>
      </c>
      <c r="D123" s="15">
        <f>+E123+F123+G123+H123</f>
        <v>9500</v>
      </c>
      <c r="E123" s="16">
        <v>3000</v>
      </c>
      <c r="F123" s="18">
        <v>6500</v>
      </c>
      <c r="G123" s="16">
        <v>0</v>
      </c>
      <c r="H123" s="16">
        <v>0</v>
      </c>
    </row>
    <row r="124" spans="2:8" customFormat="1" ht="15" customHeight="1" x14ac:dyDescent="0.25">
      <c r="B124" s="7">
        <v>29000</v>
      </c>
      <c r="C124" s="8" t="s">
        <v>125</v>
      </c>
      <c r="D124" s="9">
        <f>D125+D127+D129+D131+D133+D135+D137+D139</f>
        <v>3555896.5</v>
      </c>
      <c r="E124" s="9">
        <v>140000</v>
      </c>
      <c r="F124" s="9">
        <v>61000</v>
      </c>
      <c r="G124" s="9">
        <v>3284434</v>
      </c>
      <c r="H124" s="9">
        <v>70462.5</v>
      </c>
    </row>
    <row r="125" spans="2:8" customFormat="1" ht="15" customHeight="1" x14ac:dyDescent="0.25">
      <c r="B125" s="10">
        <v>29100</v>
      </c>
      <c r="C125" s="11" t="s">
        <v>126</v>
      </c>
      <c r="D125" s="12">
        <f>D126</f>
        <v>117657.25</v>
      </c>
      <c r="E125" s="12">
        <v>0</v>
      </c>
      <c r="F125" s="12">
        <v>1000</v>
      </c>
      <c r="G125" s="12">
        <v>82021</v>
      </c>
      <c r="H125" s="12">
        <v>34636.25</v>
      </c>
    </row>
    <row r="126" spans="2:8" customFormat="1" x14ac:dyDescent="0.25">
      <c r="B126" s="13">
        <v>29101</v>
      </c>
      <c r="C126" s="14" t="s">
        <v>127</v>
      </c>
      <c r="D126" s="15">
        <f>+E126+F126+G126+H126</f>
        <v>117657.25</v>
      </c>
      <c r="E126" s="16">
        <v>0</v>
      </c>
      <c r="F126" s="18">
        <v>1000</v>
      </c>
      <c r="G126" s="17">
        <v>82021</v>
      </c>
      <c r="H126" s="18">
        <v>34636.25</v>
      </c>
    </row>
    <row r="127" spans="2:8" customFormat="1" ht="15" customHeight="1" x14ac:dyDescent="0.25">
      <c r="B127" s="10">
        <v>29200</v>
      </c>
      <c r="C127" s="11" t="s">
        <v>128</v>
      </c>
      <c r="D127" s="12">
        <f>D128</f>
        <v>5949</v>
      </c>
      <c r="E127" s="12">
        <v>0</v>
      </c>
      <c r="F127" s="12">
        <v>0</v>
      </c>
      <c r="G127" s="12">
        <v>5949</v>
      </c>
      <c r="H127" s="12">
        <v>0</v>
      </c>
    </row>
    <row r="128" spans="2:8" customFormat="1" x14ac:dyDescent="0.25">
      <c r="B128" s="13">
        <v>29201</v>
      </c>
      <c r="C128" s="14" t="s">
        <v>129</v>
      </c>
      <c r="D128" s="15">
        <f>+E128+F128+G128+H128</f>
        <v>5949</v>
      </c>
      <c r="E128" s="16">
        <v>0</v>
      </c>
      <c r="F128" s="16">
        <v>0</v>
      </c>
      <c r="G128" s="17">
        <v>5949</v>
      </c>
      <c r="H128" s="16">
        <v>0</v>
      </c>
    </row>
    <row r="129" spans="2:8" customFormat="1" ht="15" customHeight="1" x14ac:dyDescent="0.25">
      <c r="B129" s="10">
        <v>29300</v>
      </c>
      <c r="C129" s="11" t="s">
        <v>130</v>
      </c>
      <c r="D129" s="12">
        <f>D130</f>
        <v>8000</v>
      </c>
      <c r="E129" s="12">
        <v>0</v>
      </c>
      <c r="F129" s="12">
        <v>0</v>
      </c>
      <c r="G129" s="12">
        <v>8000</v>
      </c>
      <c r="H129" s="12">
        <v>0</v>
      </c>
    </row>
    <row r="130" spans="2:8" customFormat="1" x14ac:dyDescent="0.25">
      <c r="B130" s="13">
        <v>29301</v>
      </c>
      <c r="C130" s="14" t="s">
        <v>131</v>
      </c>
      <c r="D130" s="15">
        <f>+E130+F130+G130+H130</f>
        <v>8000</v>
      </c>
      <c r="E130" s="16">
        <v>0</v>
      </c>
      <c r="F130" s="16">
        <v>0</v>
      </c>
      <c r="G130" s="17">
        <v>8000</v>
      </c>
      <c r="H130" s="16">
        <v>0</v>
      </c>
    </row>
    <row r="131" spans="2:8" customFormat="1" ht="15" customHeight="1" x14ac:dyDescent="0.25">
      <c r="B131" s="10">
        <v>29400</v>
      </c>
      <c r="C131" s="11" t="s">
        <v>132</v>
      </c>
      <c r="D131" s="12">
        <f>D132</f>
        <v>109274</v>
      </c>
      <c r="E131" s="12">
        <v>45000</v>
      </c>
      <c r="F131" s="12">
        <v>20000</v>
      </c>
      <c r="G131" s="12">
        <v>44274</v>
      </c>
      <c r="H131" s="12">
        <v>0</v>
      </c>
    </row>
    <row r="132" spans="2:8" customFormat="1" x14ac:dyDescent="0.25">
      <c r="B132" s="13">
        <v>29401</v>
      </c>
      <c r="C132" s="14" t="s">
        <v>133</v>
      </c>
      <c r="D132" s="15">
        <f>+E132+F132+G132+H132</f>
        <v>109274</v>
      </c>
      <c r="E132" s="16">
        <v>45000</v>
      </c>
      <c r="F132" s="18">
        <v>20000</v>
      </c>
      <c r="G132" s="17">
        <v>44274</v>
      </c>
      <c r="H132" s="16">
        <v>0</v>
      </c>
    </row>
    <row r="133" spans="2:8" customFormat="1" ht="22.5" customHeight="1" x14ac:dyDescent="0.25">
      <c r="B133" s="10">
        <v>29500</v>
      </c>
      <c r="C133" s="11" t="s">
        <v>134</v>
      </c>
      <c r="D133" s="12">
        <f>D134</f>
        <v>0</v>
      </c>
      <c r="E133" s="12">
        <v>0</v>
      </c>
      <c r="F133" s="12">
        <v>0</v>
      </c>
      <c r="G133" s="12">
        <v>0</v>
      </c>
      <c r="H133" s="12">
        <v>0</v>
      </c>
    </row>
    <row r="134" spans="2:8" customFormat="1" ht="22.5" customHeight="1" x14ac:dyDescent="0.25">
      <c r="B134" s="13">
        <v>29501</v>
      </c>
      <c r="C134" s="14" t="s">
        <v>135</v>
      </c>
      <c r="D134" s="15">
        <f>+E134+F134+G134+H134</f>
        <v>0</v>
      </c>
      <c r="E134" s="16"/>
      <c r="F134" s="16">
        <v>0</v>
      </c>
      <c r="G134" s="16">
        <v>0</v>
      </c>
      <c r="H134" s="16">
        <v>0</v>
      </c>
    </row>
    <row r="135" spans="2:8" customFormat="1" ht="15" customHeight="1" x14ac:dyDescent="0.25">
      <c r="B135" s="10">
        <v>29600</v>
      </c>
      <c r="C135" s="11" t="s">
        <v>136</v>
      </c>
      <c r="D135" s="12">
        <f>D136</f>
        <v>2730751.25</v>
      </c>
      <c r="E135" s="12">
        <v>95000</v>
      </c>
      <c r="F135" s="12">
        <v>40000</v>
      </c>
      <c r="G135" s="12">
        <v>2589215</v>
      </c>
      <c r="H135" s="12">
        <v>6536.25</v>
      </c>
    </row>
    <row r="136" spans="2:8" customFormat="1" x14ac:dyDescent="0.25">
      <c r="B136" s="13">
        <v>29601</v>
      </c>
      <c r="C136" s="14" t="s">
        <v>137</v>
      </c>
      <c r="D136" s="15">
        <f>+E136+F136+G136+H136</f>
        <v>2730751.25</v>
      </c>
      <c r="E136" s="16">
        <v>95000</v>
      </c>
      <c r="F136" s="18">
        <v>40000</v>
      </c>
      <c r="G136" s="17">
        <v>2589215</v>
      </c>
      <c r="H136" s="16">
        <v>6536.25</v>
      </c>
    </row>
    <row r="137" spans="2:8" customFormat="1" ht="15" customHeight="1" x14ac:dyDescent="0.25">
      <c r="B137" s="10">
        <v>29800</v>
      </c>
      <c r="C137" s="11" t="s">
        <v>138</v>
      </c>
      <c r="D137" s="12">
        <f>D138</f>
        <v>584265</v>
      </c>
      <c r="E137" s="12">
        <v>0</v>
      </c>
      <c r="F137" s="12">
        <v>0</v>
      </c>
      <c r="G137" s="12">
        <v>554975</v>
      </c>
      <c r="H137" s="12">
        <v>29290</v>
      </c>
    </row>
    <row r="138" spans="2:8" customFormat="1" x14ac:dyDescent="0.25">
      <c r="B138" s="13">
        <v>29801</v>
      </c>
      <c r="C138" s="14" t="s">
        <v>139</v>
      </c>
      <c r="D138" s="15">
        <f>+E138+F138+G138+H138</f>
        <v>584265</v>
      </c>
      <c r="E138" s="16"/>
      <c r="F138" s="16">
        <v>0</v>
      </c>
      <c r="G138" s="17">
        <v>554975</v>
      </c>
      <c r="H138" s="16">
        <v>29290</v>
      </c>
    </row>
    <row r="139" spans="2:8" customFormat="1" ht="15" customHeight="1" x14ac:dyDescent="0.25">
      <c r="B139" s="10">
        <v>29900</v>
      </c>
      <c r="C139" s="11" t="s">
        <v>140</v>
      </c>
      <c r="D139" s="12">
        <f>D140</f>
        <v>0</v>
      </c>
      <c r="E139" s="12">
        <v>0</v>
      </c>
      <c r="F139" s="12">
        <v>0</v>
      </c>
      <c r="G139" s="12">
        <v>0</v>
      </c>
      <c r="H139" s="12">
        <v>0</v>
      </c>
    </row>
    <row r="140" spans="2:8" customFormat="1" ht="15" customHeight="1" x14ac:dyDescent="0.25">
      <c r="B140" s="13">
        <v>29901</v>
      </c>
      <c r="C140" s="14" t="s">
        <v>141</v>
      </c>
      <c r="D140" s="15">
        <f>+E140+F140+G140+H140</f>
        <v>0</v>
      </c>
      <c r="E140" s="16"/>
      <c r="F140" s="16">
        <v>0</v>
      </c>
      <c r="G140" s="16">
        <v>0</v>
      </c>
      <c r="H140" s="16">
        <v>0</v>
      </c>
    </row>
    <row r="141" spans="2:8" customFormat="1" ht="20.25" customHeight="1" x14ac:dyDescent="0.25">
      <c r="B141" s="7">
        <v>30000</v>
      </c>
      <c r="C141" s="8" t="s">
        <v>142</v>
      </c>
      <c r="D141" s="9">
        <f>D142+D161+D176+D193+D202+D221+D226+D237+D242</f>
        <v>19166079.41</v>
      </c>
      <c r="E141" s="9">
        <v>6238500</v>
      </c>
      <c r="F141" s="9">
        <v>3206000</v>
      </c>
      <c r="G141" s="9">
        <v>9471579.4100000001</v>
      </c>
      <c r="H141" s="9">
        <v>250000</v>
      </c>
    </row>
    <row r="142" spans="2:8" customFormat="1" ht="15" customHeight="1" x14ac:dyDescent="0.25">
      <c r="B142" s="7">
        <v>31000</v>
      </c>
      <c r="C142" s="8" t="s">
        <v>143</v>
      </c>
      <c r="D142" s="9">
        <f>D143+D145+D147+D149+D151+D153+D155+D157+D159</f>
        <v>12057986.43</v>
      </c>
      <c r="E142" s="9">
        <v>3548800</v>
      </c>
      <c r="F142" s="9">
        <v>145000</v>
      </c>
      <c r="G142" s="9">
        <v>8364186.4299999997</v>
      </c>
      <c r="H142" s="9">
        <v>0</v>
      </c>
    </row>
    <row r="143" spans="2:8" customFormat="1" ht="15" customHeight="1" x14ac:dyDescent="0.25">
      <c r="B143" s="10">
        <v>31100</v>
      </c>
      <c r="C143" s="11" t="s">
        <v>144</v>
      </c>
      <c r="D143" s="12">
        <f>D144</f>
        <v>11544126.43</v>
      </c>
      <c r="E143" s="12">
        <v>3500000</v>
      </c>
      <c r="F143" s="12">
        <v>0</v>
      </c>
      <c r="G143" s="12">
        <v>8044126.4299999997</v>
      </c>
      <c r="H143" s="12">
        <v>0</v>
      </c>
    </row>
    <row r="144" spans="2:8" customFormat="1" x14ac:dyDescent="0.25">
      <c r="B144" s="13">
        <v>31101</v>
      </c>
      <c r="C144" s="14" t="s">
        <v>145</v>
      </c>
      <c r="D144" s="15">
        <f>+E144+F144+G144+H144</f>
        <v>11544126.43</v>
      </c>
      <c r="E144" s="16">
        <v>3500000</v>
      </c>
      <c r="F144" s="16">
        <v>0</v>
      </c>
      <c r="G144" s="21">
        <v>8044126.4299999997</v>
      </c>
      <c r="H144" s="16">
        <v>0</v>
      </c>
    </row>
    <row r="145" spans="2:8" customFormat="1" ht="15" customHeight="1" x14ac:dyDescent="0.25">
      <c r="B145" s="10">
        <v>31200</v>
      </c>
      <c r="C145" s="11" t="s">
        <v>146</v>
      </c>
      <c r="D145" s="12">
        <f>D146</f>
        <v>32860</v>
      </c>
      <c r="E145" s="12">
        <v>2800</v>
      </c>
      <c r="F145" s="12">
        <v>30000</v>
      </c>
      <c r="G145" s="12">
        <v>60</v>
      </c>
      <c r="H145" s="12">
        <v>0</v>
      </c>
    </row>
    <row r="146" spans="2:8" customFormat="1" x14ac:dyDescent="0.25">
      <c r="B146" s="13">
        <v>31201</v>
      </c>
      <c r="C146" s="14" t="s">
        <v>147</v>
      </c>
      <c r="D146" s="15">
        <f>+E146+F146+G146+H146</f>
        <v>32860</v>
      </c>
      <c r="E146" s="16">
        <v>2800</v>
      </c>
      <c r="F146" s="18">
        <v>30000</v>
      </c>
      <c r="G146" s="17">
        <v>60</v>
      </c>
      <c r="H146" s="16">
        <v>0</v>
      </c>
    </row>
    <row r="147" spans="2:8" customFormat="1" ht="15" customHeight="1" x14ac:dyDescent="0.25">
      <c r="B147" s="10">
        <v>31300</v>
      </c>
      <c r="C147" s="11" t="s">
        <v>148</v>
      </c>
      <c r="D147" s="9">
        <f>D148</f>
        <v>0</v>
      </c>
      <c r="E147" s="9">
        <v>0</v>
      </c>
      <c r="F147" s="9">
        <v>0</v>
      </c>
      <c r="G147" s="9">
        <v>0</v>
      </c>
      <c r="H147" s="9">
        <v>0</v>
      </c>
    </row>
    <row r="148" spans="2:8" customFormat="1" ht="15" customHeight="1" x14ac:dyDescent="0.25">
      <c r="B148" s="13">
        <v>31301</v>
      </c>
      <c r="C148" s="14" t="s">
        <v>149</v>
      </c>
      <c r="D148" s="15">
        <f>+E148+F148+G148+H148</f>
        <v>0</v>
      </c>
      <c r="E148" s="16"/>
      <c r="F148" s="16">
        <v>0</v>
      </c>
      <c r="G148" s="16">
        <v>0</v>
      </c>
      <c r="H148" s="16">
        <v>0</v>
      </c>
    </row>
    <row r="149" spans="2:8" customFormat="1" ht="15" customHeight="1" x14ac:dyDescent="0.25">
      <c r="B149" s="10">
        <v>31400</v>
      </c>
      <c r="C149" s="11" t="s">
        <v>150</v>
      </c>
      <c r="D149" s="12">
        <f>D150</f>
        <v>300000</v>
      </c>
      <c r="E149" s="12">
        <v>0</v>
      </c>
      <c r="F149" s="12">
        <v>0</v>
      </c>
      <c r="G149" s="12">
        <v>300000</v>
      </c>
      <c r="H149" s="12">
        <v>0</v>
      </c>
    </row>
    <row r="150" spans="2:8" customFormat="1" x14ac:dyDescent="0.25">
      <c r="B150" s="13">
        <v>31401</v>
      </c>
      <c r="C150" s="14" t="s">
        <v>151</v>
      </c>
      <c r="D150" s="15">
        <f>+E150+F150+G150+H150</f>
        <v>300000</v>
      </c>
      <c r="E150" s="16"/>
      <c r="F150" s="16">
        <v>0</v>
      </c>
      <c r="G150" s="17">
        <v>300000</v>
      </c>
      <c r="H150" s="16">
        <v>0</v>
      </c>
    </row>
    <row r="151" spans="2:8" customFormat="1" ht="15" customHeight="1" x14ac:dyDescent="0.25">
      <c r="B151" s="10">
        <v>31500</v>
      </c>
      <c r="C151" s="11" t="s">
        <v>152</v>
      </c>
      <c r="D151" s="12">
        <f>D152</f>
        <v>0</v>
      </c>
      <c r="E151" s="12">
        <v>0</v>
      </c>
      <c r="F151" s="12">
        <v>0</v>
      </c>
      <c r="G151" s="12">
        <v>0</v>
      </c>
      <c r="H151" s="12">
        <v>0</v>
      </c>
    </row>
    <row r="152" spans="2:8" customFormat="1" ht="15" customHeight="1" x14ac:dyDescent="0.25">
      <c r="B152" s="13">
        <v>31501</v>
      </c>
      <c r="C152" s="14" t="s">
        <v>153</v>
      </c>
      <c r="D152" s="15">
        <f>+E152+F152+G152+H152</f>
        <v>0</v>
      </c>
      <c r="E152" s="16"/>
      <c r="F152" s="16">
        <v>0</v>
      </c>
      <c r="G152" s="16">
        <v>0</v>
      </c>
      <c r="H152" s="16">
        <v>0</v>
      </c>
    </row>
    <row r="153" spans="2:8" customFormat="1" ht="15" customHeight="1" x14ac:dyDescent="0.25">
      <c r="B153" s="10">
        <v>31600</v>
      </c>
      <c r="C153" s="11" t="s">
        <v>154</v>
      </c>
      <c r="D153" s="12">
        <f>D154</f>
        <v>105000</v>
      </c>
      <c r="E153" s="12">
        <v>25000</v>
      </c>
      <c r="F153" s="12">
        <v>60000</v>
      </c>
      <c r="G153" s="12">
        <v>20000</v>
      </c>
      <c r="H153" s="12">
        <v>0</v>
      </c>
    </row>
    <row r="154" spans="2:8" customFormat="1" x14ac:dyDescent="0.25">
      <c r="B154" s="13">
        <v>31601</v>
      </c>
      <c r="C154" s="14" t="s">
        <v>155</v>
      </c>
      <c r="D154" s="15">
        <f>+E154+F154+G154+H154</f>
        <v>105000</v>
      </c>
      <c r="E154" s="16">
        <v>25000</v>
      </c>
      <c r="F154" s="18">
        <v>60000</v>
      </c>
      <c r="G154" s="17">
        <v>20000</v>
      </c>
      <c r="H154" s="16">
        <v>0</v>
      </c>
    </row>
    <row r="155" spans="2:8" customFormat="1" ht="15" customHeight="1" x14ac:dyDescent="0.25">
      <c r="B155" s="10">
        <v>31700</v>
      </c>
      <c r="C155" s="11" t="s">
        <v>156</v>
      </c>
      <c r="D155" s="12">
        <f>D156</f>
        <v>55000</v>
      </c>
      <c r="E155" s="12">
        <v>5000</v>
      </c>
      <c r="F155" s="12">
        <v>50000</v>
      </c>
      <c r="G155" s="12">
        <v>0</v>
      </c>
      <c r="H155" s="12">
        <v>0</v>
      </c>
    </row>
    <row r="156" spans="2:8" customFormat="1" x14ac:dyDescent="0.25">
      <c r="B156" s="13">
        <v>31701</v>
      </c>
      <c r="C156" s="14" t="s">
        <v>157</v>
      </c>
      <c r="D156" s="15">
        <f>+E156+F156+G156+H156</f>
        <v>55000</v>
      </c>
      <c r="E156" s="16">
        <v>5000</v>
      </c>
      <c r="F156" s="18">
        <v>50000</v>
      </c>
      <c r="G156" s="16">
        <v>0</v>
      </c>
      <c r="H156" s="16">
        <v>0</v>
      </c>
    </row>
    <row r="157" spans="2:8" customFormat="1" ht="15" customHeight="1" x14ac:dyDescent="0.25">
      <c r="B157" s="10">
        <v>31800</v>
      </c>
      <c r="C157" s="11" t="s">
        <v>158</v>
      </c>
      <c r="D157" s="12">
        <f>D158</f>
        <v>21000</v>
      </c>
      <c r="E157" s="12">
        <v>16000</v>
      </c>
      <c r="F157" s="12">
        <v>5000</v>
      </c>
      <c r="G157" s="12">
        <v>0</v>
      </c>
      <c r="H157" s="12">
        <v>0</v>
      </c>
    </row>
    <row r="158" spans="2:8" customFormat="1" x14ac:dyDescent="0.25">
      <c r="B158" s="13">
        <v>31801</v>
      </c>
      <c r="C158" s="14" t="s">
        <v>159</v>
      </c>
      <c r="D158" s="15">
        <f>+E158+F158+G158+H158</f>
        <v>21000</v>
      </c>
      <c r="E158" s="16">
        <v>16000</v>
      </c>
      <c r="F158" s="18">
        <v>5000</v>
      </c>
      <c r="G158" s="16">
        <v>0</v>
      </c>
      <c r="H158" s="16">
        <v>0</v>
      </c>
    </row>
    <row r="159" spans="2:8" customFormat="1" ht="15" customHeight="1" x14ac:dyDescent="0.25">
      <c r="B159" s="10">
        <v>31900</v>
      </c>
      <c r="C159" s="11" t="s">
        <v>160</v>
      </c>
      <c r="D159" s="12">
        <f>D160</f>
        <v>0</v>
      </c>
      <c r="E159" s="12">
        <v>0</v>
      </c>
      <c r="F159" s="12">
        <v>0</v>
      </c>
      <c r="G159" s="12">
        <v>0</v>
      </c>
      <c r="H159" s="12">
        <v>0</v>
      </c>
    </row>
    <row r="160" spans="2:8" customFormat="1" ht="15" customHeight="1" x14ac:dyDescent="0.25">
      <c r="B160" s="13">
        <v>31901</v>
      </c>
      <c r="C160" s="14" t="s">
        <v>161</v>
      </c>
      <c r="D160" s="15">
        <f>+E160+F160+G160+H160</f>
        <v>0</v>
      </c>
      <c r="E160" s="16"/>
      <c r="F160" s="16">
        <v>0</v>
      </c>
      <c r="G160" s="16">
        <v>0</v>
      </c>
      <c r="H160" s="16">
        <v>0</v>
      </c>
    </row>
    <row r="161" spans="2:8" customFormat="1" ht="15" customHeight="1" x14ac:dyDescent="0.25">
      <c r="B161" s="7">
        <v>32000</v>
      </c>
      <c r="C161" s="8" t="s">
        <v>162</v>
      </c>
      <c r="D161" s="9">
        <f>D162+D164+D166+D168+D170+D172+D174</f>
        <v>750000</v>
      </c>
      <c r="E161" s="9">
        <v>0</v>
      </c>
      <c r="F161" s="9">
        <v>750000</v>
      </c>
      <c r="G161" s="9">
        <v>0</v>
      </c>
      <c r="H161" s="9">
        <v>0</v>
      </c>
    </row>
    <row r="162" spans="2:8" customFormat="1" ht="15" customHeight="1" x14ac:dyDescent="0.25">
      <c r="B162" s="10">
        <v>32100</v>
      </c>
      <c r="C162" s="11" t="s">
        <v>163</v>
      </c>
      <c r="D162" s="12">
        <f>D163</f>
        <v>0</v>
      </c>
      <c r="E162" s="12">
        <v>0</v>
      </c>
      <c r="F162" s="12">
        <v>0</v>
      </c>
      <c r="G162" s="12">
        <v>0</v>
      </c>
      <c r="H162" s="12">
        <v>0</v>
      </c>
    </row>
    <row r="163" spans="2:8" customFormat="1" ht="15" customHeight="1" x14ac:dyDescent="0.25">
      <c r="B163" s="13">
        <v>32101</v>
      </c>
      <c r="C163" s="14" t="s">
        <v>164</v>
      </c>
      <c r="D163" s="15">
        <f>+E163+F163+G163+H163</f>
        <v>0</v>
      </c>
      <c r="E163" s="16"/>
      <c r="F163" s="16">
        <v>0</v>
      </c>
      <c r="G163" s="16">
        <v>0</v>
      </c>
      <c r="H163" s="16">
        <v>0</v>
      </c>
    </row>
    <row r="164" spans="2:8" customFormat="1" ht="15" customHeight="1" x14ac:dyDescent="0.25">
      <c r="B164" s="10">
        <v>32200</v>
      </c>
      <c r="C164" s="11" t="s">
        <v>165</v>
      </c>
      <c r="D164" s="12">
        <f>D165</f>
        <v>500000</v>
      </c>
      <c r="E164" s="12">
        <v>0</v>
      </c>
      <c r="F164" s="12">
        <v>500000</v>
      </c>
      <c r="G164" s="12">
        <v>0</v>
      </c>
      <c r="H164" s="12">
        <v>0</v>
      </c>
    </row>
    <row r="165" spans="2:8" customFormat="1" x14ac:dyDescent="0.25">
      <c r="B165" s="13">
        <v>32201</v>
      </c>
      <c r="C165" s="14" t="s">
        <v>166</v>
      </c>
      <c r="D165" s="15">
        <f>+E165+F165+G165+H165</f>
        <v>500000</v>
      </c>
      <c r="E165" s="16"/>
      <c r="F165" s="18">
        <v>500000</v>
      </c>
      <c r="G165" s="16">
        <v>0</v>
      </c>
      <c r="H165" s="16">
        <v>0</v>
      </c>
    </row>
    <row r="166" spans="2:8" customFormat="1" ht="15" customHeight="1" x14ac:dyDescent="0.25">
      <c r="B166" s="10">
        <v>32300</v>
      </c>
      <c r="C166" s="11" t="s">
        <v>167</v>
      </c>
      <c r="D166" s="12">
        <f>D167</f>
        <v>200000</v>
      </c>
      <c r="E166" s="12">
        <v>0</v>
      </c>
      <c r="F166" s="12">
        <v>200000</v>
      </c>
      <c r="G166" s="12">
        <v>0</v>
      </c>
      <c r="H166" s="12">
        <v>0</v>
      </c>
    </row>
    <row r="167" spans="2:8" customFormat="1" x14ac:dyDescent="0.25">
      <c r="B167" s="13">
        <v>32301</v>
      </c>
      <c r="C167" s="14" t="s">
        <v>168</v>
      </c>
      <c r="D167" s="15">
        <f>+E167+F167+G167+H167</f>
        <v>200000</v>
      </c>
      <c r="E167" s="16"/>
      <c r="F167" s="18">
        <v>200000</v>
      </c>
      <c r="G167" s="16">
        <v>0</v>
      </c>
      <c r="H167" s="16">
        <v>0</v>
      </c>
    </row>
    <row r="168" spans="2:8" customFormat="1" ht="15" customHeight="1" x14ac:dyDescent="0.25">
      <c r="B168" s="10">
        <v>32500</v>
      </c>
      <c r="C168" s="11" t="s">
        <v>169</v>
      </c>
      <c r="D168" s="12">
        <f>D169</f>
        <v>0</v>
      </c>
      <c r="E168" s="12">
        <v>0</v>
      </c>
      <c r="F168" s="12">
        <v>0</v>
      </c>
      <c r="G168" s="12">
        <v>0</v>
      </c>
      <c r="H168" s="12">
        <v>0</v>
      </c>
    </row>
    <row r="169" spans="2:8" customFormat="1" ht="15" customHeight="1" x14ac:dyDescent="0.25">
      <c r="B169" s="13">
        <v>32501</v>
      </c>
      <c r="C169" s="14" t="s">
        <v>170</v>
      </c>
      <c r="D169" s="15">
        <f>+E169+F169+G169+H169</f>
        <v>0</v>
      </c>
      <c r="E169" s="16"/>
      <c r="F169" s="16">
        <v>0</v>
      </c>
      <c r="G169" s="16">
        <v>0</v>
      </c>
      <c r="H169" s="16">
        <v>0</v>
      </c>
    </row>
    <row r="170" spans="2:8" customFormat="1" ht="15" customHeight="1" x14ac:dyDescent="0.25">
      <c r="B170" s="10">
        <v>32600</v>
      </c>
      <c r="C170" s="11" t="s">
        <v>171</v>
      </c>
      <c r="D170" s="12">
        <f>D171</f>
        <v>50000</v>
      </c>
      <c r="E170" s="12">
        <v>0</v>
      </c>
      <c r="F170" s="12">
        <v>50000</v>
      </c>
      <c r="G170" s="12">
        <v>0</v>
      </c>
      <c r="H170" s="12">
        <v>0</v>
      </c>
    </row>
    <row r="171" spans="2:8" customFormat="1" x14ac:dyDescent="0.25">
      <c r="B171" s="13">
        <v>32601</v>
      </c>
      <c r="C171" s="14" t="s">
        <v>172</v>
      </c>
      <c r="D171" s="15">
        <f>+E171+F171+G171+H171</f>
        <v>50000</v>
      </c>
      <c r="E171" s="16"/>
      <c r="F171" s="18">
        <v>50000</v>
      </c>
      <c r="G171" s="16">
        <v>0</v>
      </c>
      <c r="H171" s="18">
        <v>0</v>
      </c>
    </row>
    <row r="172" spans="2:8" customFormat="1" ht="15" customHeight="1" x14ac:dyDescent="0.25">
      <c r="B172" s="10">
        <v>32700</v>
      </c>
      <c r="C172" s="11" t="s">
        <v>173</v>
      </c>
      <c r="D172" s="12">
        <f>D173</f>
        <v>0</v>
      </c>
      <c r="E172" s="12">
        <v>0</v>
      </c>
      <c r="F172" s="12">
        <v>0</v>
      </c>
      <c r="G172" s="12">
        <v>0</v>
      </c>
      <c r="H172" s="12">
        <v>0</v>
      </c>
    </row>
    <row r="173" spans="2:8" customFormat="1" ht="15" customHeight="1" x14ac:dyDescent="0.25">
      <c r="B173" s="13">
        <v>32701</v>
      </c>
      <c r="C173" s="14" t="s">
        <v>174</v>
      </c>
      <c r="D173" s="15">
        <f>+E173+F173+G173+H173</f>
        <v>0</v>
      </c>
      <c r="E173" s="16"/>
      <c r="F173" s="16">
        <v>0</v>
      </c>
      <c r="G173" s="16">
        <v>0</v>
      </c>
      <c r="H173" s="16">
        <v>0</v>
      </c>
    </row>
    <row r="174" spans="2:8" customFormat="1" ht="15" customHeight="1" x14ac:dyDescent="0.25">
      <c r="B174" s="10">
        <v>32900</v>
      </c>
      <c r="C174" s="11" t="s">
        <v>175</v>
      </c>
      <c r="D174" s="12">
        <f>D175</f>
        <v>0</v>
      </c>
      <c r="E174" s="12">
        <v>0</v>
      </c>
      <c r="F174" s="12">
        <v>0</v>
      </c>
      <c r="G174" s="12">
        <v>0</v>
      </c>
      <c r="H174" s="12">
        <v>0</v>
      </c>
    </row>
    <row r="175" spans="2:8" customFormat="1" ht="15" customHeight="1" x14ac:dyDescent="0.25">
      <c r="B175" s="13">
        <v>32901</v>
      </c>
      <c r="C175" s="14" t="s">
        <v>176</v>
      </c>
      <c r="D175" s="15">
        <f>+E175+F175+G175+H175</f>
        <v>0</v>
      </c>
      <c r="E175" s="16"/>
      <c r="F175" s="16">
        <v>0</v>
      </c>
      <c r="G175" s="16">
        <v>0</v>
      </c>
      <c r="H175" s="16">
        <v>0</v>
      </c>
    </row>
    <row r="176" spans="2:8" customFormat="1" ht="15" customHeight="1" x14ac:dyDescent="0.25">
      <c r="B176" s="7">
        <v>33000</v>
      </c>
      <c r="C176" s="8" t="s">
        <v>177</v>
      </c>
      <c r="D176" s="9">
        <f>D177+D179+D181+D183+D185+D187+D189+D191</f>
        <v>1448792.98</v>
      </c>
      <c r="E176" s="9">
        <v>679000</v>
      </c>
      <c r="F176" s="9">
        <v>625000</v>
      </c>
      <c r="G176" s="9">
        <v>144792.98000000001</v>
      </c>
      <c r="H176" s="9">
        <v>0</v>
      </c>
    </row>
    <row r="177" spans="2:8" customFormat="1" ht="15" customHeight="1" x14ac:dyDescent="0.25">
      <c r="B177" s="10">
        <v>33100</v>
      </c>
      <c r="C177" s="11" t="s">
        <v>178</v>
      </c>
      <c r="D177" s="12">
        <f>D178</f>
        <v>580000</v>
      </c>
      <c r="E177" s="12">
        <v>280000</v>
      </c>
      <c r="F177" s="12">
        <v>300000</v>
      </c>
      <c r="G177" s="12">
        <v>0</v>
      </c>
      <c r="H177" s="12">
        <v>0</v>
      </c>
    </row>
    <row r="178" spans="2:8" customFormat="1" x14ac:dyDescent="0.25">
      <c r="B178" s="13">
        <v>33101</v>
      </c>
      <c r="C178" s="14" t="s">
        <v>179</v>
      </c>
      <c r="D178" s="15">
        <f>+E178+F178+G178+H178</f>
        <v>580000</v>
      </c>
      <c r="E178" s="16">
        <v>280000</v>
      </c>
      <c r="F178" s="18">
        <v>300000</v>
      </c>
      <c r="G178" s="16">
        <v>0</v>
      </c>
      <c r="H178" s="16">
        <v>0</v>
      </c>
    </row>
    <row r="179" spans="2:8" customFormat="1" ht="22.5" customHeight="1" x14ac:dyDescent="0.25">
      <c r="B179" s="10">
        <v>33200</v>
      </c>
      <c r="C179" s="11" t="s">
        <v>180</v>
      </c>
      <c r="D179" s="9">
        <f>D180</f>
        <v>14000</v>
      </c>
      <c r="E179" s="9">
        <v>9000</v>
      </c>
      <c r="F179" s="9">
        <v>5000</v>
      </c>
      <c r="G179" s="9">
        <v>0</v>
      </c>
      <c r="H179" s="9">
        <v>0</v>
      </c>
    </row>
    <row r="180" spans="2:8" customFormat="1" x14ac:dyDescent="0.25">
      <c r="B180" s="13">
        <v>33201</v>
      </c>
      <c r="C180" s="14" t="s">
        <v>181</v>
      </c>
      <c r="D180" s="15">
        <f>+E180+F180+G180+H180</f>
        <v>14000</v>
      </c>
      <c r="E180" s="16">
        <v>9000</v>
      </c>
      <c r="F180" s="18">
        <v>5000</v>
      </c>
      <c r="G180" s="16">
        <v>0</v>
      </c>
      <c r="H180" s="16">
        <v>0</v>
      </c>
    </row>
    <row r="181" spans="2:8" customFormat="1" ht="15" customHeight="1" x14ac:dyDescent="0.25">
      <c r="B181" s="10">
        <v>33300</v>
      </c>
      <c r="C181" s="11" t="s">
        <v>182</v>
      </c>
      <c r="D181" s="12">
        <f>D182</f>
        <v>0</v>
      </c>
      <c r="E181" s="12">
        <v>0</v>
      </c>
      <c r="F181" s="12">
        <v>0</v>
      </c>
      <c r="G181" s="12">
        <v>0</v>
      </c>
      <c r="H181" s="12">
        <v>0</v>
      </c>
    </row>
    <row r="182" spans="2:8" customFormat="1" ht="15" customHeight="1" x14ac:dyDescent="0.25">
      <c r="B182" s="13">
        <v>33301</v>
      </c>
      <c r="C182" s="14" t="s">
        <v>183</v>
      </c>
      <c r="D182" s="15">
        <f>+E182+F182+G182+H182</f>
        <v>0</v>
      </c>
      <c r="E182" s="16"/>
      <c r="F182" s="16">
        <v>0</v>
      </c>
      <c r="G182" s="16">
        <v>0</v>
      </c>
      <c r="H182" s="16">
        <v>0</v>
      </c>
    </row>
    <row r="183" spans="2:8" customFormat="1" ht="15" customHeight="1" x14ac:dyDescent="0.25">
      <c r="B183" s="10">
        <v>33400</v>
      </c>
      <c r="C183" s="11" t="s">
        <v>184</v>
      </c>
      <c r="D183" s="12">
        <f>D184</f>
        <v>0</v>
      </c>
      <c r="E183" s="12">
        <v>0</v>
      </c>
      <c r="F183" s="12">
        <v>0</v>
      </c>
      <c r="G183" s="12">
        <v>0</v>
      </c>
      <c r="H183" s="12">
        <v>0</v>
      </c>
    </row>
    <row r="184" spans="2:8" customFormat="1" ht="15" customHeight="1" x14ac:dyDescent="0.25">
      <c r="B184" s="13">
        <v>33401</v>
      </c>
      <c r="C184" s="14" t="s">
        <v>185</v>
      </c>
      <c r="D184" s="15">
        <f>+E184+F184+G184+H184</f>
        <v>0</v>
      </c>
      <c r="E184" s="16"/>
      <c r="F184" s="16">
        <v>0</v>
      </c>
      <c r="G184" s="16">
        <v>0</v>
      </c>
      <c r="H184" s="16">
        <v>0</v>
      </c>
    </row>
    <row r="185" spans="2:8" customFormat="1" ht="15" customHeight="1" x14ac:dyDescent="0.25">
      <c r="B185" s="10">
        <v>33500</v>
      </c>
      <c r="C185" s="11" t="s">
        <v>186</v>
      </c>
      <c r="D185" s="12">
        <f>D186</f>
        <v>0</v>
      </c>
      <c r="E185" s="12">
        <v>0</v>
      </c>
      <c r="F185" s="12">
        <v>0</v>
      </c>
      <c r="G185" s="12">
        <v>0</v>
      </c>
      <c r="H185" s="12">
        <v>0</v>
      </c>
    </row>
    <row r="186" spans="2:8" customFormat="1" ht="15" customHeight="1" x14ac:dyDescent="0.25">
      <c r="B186" s="13">
        <v>33501</v>
      </c>
      <c r="C186" s="14" t="s">
        <v>187</v>
      </c>
      <c r="D186" s="15">
        <f>+E186+F186+G186+H186</f>
        <v>0</v>
      </c>
      <c r="E186" s="16"/>
      <c r="F186" s="16">
        <v>0</v>
      </c>
      <c r="G186" s="16">
        <v>0</v>
      </c>
      <c r="H186" s="16">
        <v>0</v>
      </c>
    </row>
    <row r="187" spans="2:8" customFormat="1" ht="15" customHeight="1" x14ac:dyDescent="0.25">
      <c r="B187" s="10">
        <v>33600</v>
      </c>
      <c r="C187" s="11" t="s">
        <v>188</v>
      </c>
      <c r="D187" s="12">
        <f>D188</f>
        <v>694792.98</v>
      </c>
      <c r="E187" s="12">
        <v>350000</v>
      </c>
      <c r="F187" s="12">
        <v>200000</v>
      </c>
      <c r="G187" s="12">
        <v>144792.98000000001</v>
      </c>
      <c r="H187" s="12">
        <v>0</v>
      </c>
    </row>
    <row r="188" spans="2:8" customFormat="1" x14ac:dyDescent="0.25">
      <c r="B188" s="13">
        <v>33601</v>
      </c>
      <c r="C188" s="14" t="s">
        <v>189</v>
      </c>
      <c r="D188" s="15">
        <f>+E188+F188+G188+H188</f>
        <v>694792.98</v>
      </c>
      <c r="E188" s="16">
        <v>350000</v>
      </c>
      <c r="F188" s="18">
        <v>200000</v>
      </c>
      <c r="G188" s="17">
        <v>144792.98000000001</v>
      </c>
      <c r="H188" s="16">
        <v>0</v>
      </c>
    </row>
    <row r="189" spans="2:8" customFormat="1" ht="15" customHeight="1" x14ac:dyDescent="0.25">
      <c r="B189" s="10">
        <v>33800</v>
      </c>
      <c r="C189" s="11" t="s">
        <v>190</v>
      </c>
      <c r="D189" s="12">
        <f>D190</f>
        <v>0</v>
      </c>
      <c r="E189" s="12">
        <v>0</v>
      </c>
      <c r="F189" s="12">
        <v>0</v>
      </c>
      <c r="G189" s="12">
        <v>0</v>
      </c>
      <c r="H189" s="12">
        <v>0</v>
      </c>
    </row>
    <row r="190" spans="2:8" customFormat="1" ht="15" customHeight="1" x14ac:dyDescent="0.25">
      <c r="B190" s="13">
        <v>33801</v>
      </c>
      <c r="C190" s="14" t="s">
        <v>191</v>
      </c>
      <c r="D190" s="15">
        <f>+E190+F190+G190+H190</f>
        <v>0</v>
      </c>
      <c r="E190" s="16"/>
      <c r="F190" s="16">
        <v>0</v>
      </c>
      <c r="G190" s="16">
        <v>0</v>
      </c>
      <c r="H190" s="16">
        <v>0</v>
      </c>
    </row>
    <row r="191" spans="2:8" customFormat="1" ht="15" customHeight="1" x14ac:dyDescent="0.25">
      <c r="B191" s="10">
        <v>33900</v>
      </c>
      <c r="C191" s="11" t="s">
        <v>192</v>
      </c>
      <c r="D191" s="12">
        <f>D192</f>
        <v>160000</v>
      </c>
      <c r="E191" s="12">
        <v>40000</v>
      </c>
      <c r="F191" s="12">
        <v>120000</v>
      </c>
      <c r="G191" s="12">
        <v>0</v>
      </c>
      <c r="H191" s="12">
        <v>0</v>
      </c>
    </row>
    <row r="192" spans="2:8" customFormat="1" x14ac:dyDescent="0.25">
      <c r="B192" s="13">
        <v>33901</v>
      </c>
      <c r="C192" s="14" t="s">
        <v>193</v>
      </c>
      <c r="D192" s="15">
        <f>+E192+F192+G192+H192</f>
        <v>160000</v>
      </c>
      <c r="E192" s="16">
        <v>40000</v>
      </c>
      <c r="F192" s="18">
        <v>120000</v>
      </c>
      <c r="G192" s="16">
        <v>0</v>
      </c>
      <c r="H192" s="18">
        <v>0</v>
      </c>
    </row>
    <row r="193" spans="2:8" customFormat="1" ht="15" customHeight="1" x14ac:dyDescent="0.25">
      <c r="B193" s="7">
        <v>34000</v>
      </c>
      <c r="C193" s="8" t="s">
        <v>194</v>
      </c>
      <c r="D193" s="9">
        <f>D194+D196+D198+D200</f>
        <v>453100</v>
      </c>
      <c r="E193" s="9">
        <v>17500</v>
      </c>
      <c r="F193" s="9">
        <v>5000</v>
      </c>
      <c r="G193" s="9">
        <v>430600</v>
      </c>
      <c r="H193" s="9">
        <v>0</v>
      </c>
    </row>
    <row r="194" spans="2:8" customFormat="1" ht="15" customHeight="1" x14ac:dyDescent="0.25">
      <c r="B194" s="10">
        <v>34100</v>
      </c>
      <c r="C194" s="11" t="s">
        <v>195</v>
      </c>
      <c r="D194" s="12">
        <f>D195</f>
        <v>2500</v>
      </c>
      <c r="E194" s="12">
        <v>2500</v>
      </c>
      <c r="F194" s="12">
        <v>0</v>
      </c>
      <c r="G194" s="12">
        <v>0</v>
      </c>
      <c r="H194" s="12">
        <v>0</v>
      </c>
    </row>
    <row r="195" spans="2:8" customFormat="1" x14ac:dyDescent="0.25">
      <c r="B195" s="13">
        <v>34101</v>
      </c>
      <c r="C195" s="14" t="s">
        <v>196</v>
      </c>
      <c r="D195" s="15">
        <f>+E195+F195+G195+H195</f>
        <v>2500</v>
      </c>
      <c r="E195" s="16">
        <v>2500</v>
      </c>
      <c r="F195" s="16">
        <v>0</v>
      </c>
      <c r="G195" s="16">
        <v>0</v>
      </c>
      <c r="H195" s="16">
        <v>0</v>
      </c>
    </row>
    <row r="196" spans="2:8" customFormat="1" ht="15" customHeight="1" x14ac:dyDescent="0.25">
      <c r="B196" s="10">
        <v>34300</v>
      </c>
      <c r="C196" s="11" t="s">
        <v>197</v>
      </c>
      <c r="D196" s="12">
        <f>D197</f>
        <v>180000</v>
      </c>
      <c r="E196" s="12">
        <v>0</v>
      </c>
      <c r="F196" s="12">
        <v>0</v>
      </c>
      <c r="G196" s="12">
        <v>180000</v>
      </c>
      <c r="H196" s="12">
        <v>0</v>
      </c>
    </row>
    <row r="197" spans="2:8" customFormat="1" x14ac:dyDescent="0.25">
      <c r="B197" s="13">
        <v>34301</v>
      </c>
      <c r="C197" s="14" t="s">
        <v>198</v>
      </c>
      <c r="D197" s="15">
        <f>+E197+F197+G197+H197</f>
        <v>180000</v>
      </c>
      <c r="E197" s="16"/>
      <c r="F197" s="16">
        <v>0</v>
      </c>
      <c r="G197" s="17">
        <v>180000</v>
      </c>
      <c r="H197" s="16">
        <v>0</v>
      </c>
    </row>
    <row r="198" spans="2:8" customFormat="1" ht="15" customHeight="1" x14ac:dyDescent="0.25">
      <c r="B198" s="10">
        <v>34500</v>
      </c>
      <c r="C198" s="11" t="s">
        <v>199</v>
      </c>
      <c r="D198" s="12">
        <f>D199</f>
        <v>250000</v>
      </c>
      <c r="E198" s="12">
        <v>0</v>
      </c>
      <c r="F198" s="12">
        <v>0</v>
      </c>
      <c r="G198" s="12">
        <v>250000</v>
      </c>
      <c r="H198" s="12">
        <v>0</v>
      </c>
    </row>
    <row r="199" spans="2:8" customFormat="1" x14ac:dyDescent="0.25">
      <c r="B199" s="13">
        <v>34501</v>
      </c>
      <c r="C199" s="14" t="s">
        <v>200</v>
      </c>
      <c r="D199" s="15">
        <f>+E199+F199+G199+H199</f>
        <v>250000</v>
      </c>
      <c r="E199" s="16"/>
      <c r="F199" s="16">
        <v>0</v>
      </c>
      <c r="G199" s="17">
        <v>250000</v>
      </c>
      <c r="H199" s="16">
        <v>0</v>
      </c>
    </row>
    <row r="200" spans="2:8" customFormat="1" ht="15" customHeight="1" x14ac:dyDescent="0.25">
      <c r="B200" s="10">
        <v>34700</v>
      </c>
      <c r="C200" s="11" t="s">
        <v>201</v>
      </c>
      <c r="D200" s="12">
        <f>D201</f>
        <v>20600</v>
      </c>
      <c r="E200" s="12">
        <v>15000</v>
      </c>
      <c r="F200" s="12">
        <v>5000</v>
      </c>
      <c r="G200" s="12">
        <v>600</v>
      </c>
      <c r="H200" s="12">
        <v>0</v>
      </c>
    </row>
    <row r="201" spans="2:8" customFormat="1" x14ac:dyDescent="0.25">
      <c r="B201" s="13">
        <v>34701</v>
      </c>
      <c r="C201" s="14" t="s">
        <v>202</v>
      </c>
      <c r="D201" s="15">
        <f>+E201+F201+G201+H201</f>
        <v>20600</v>
      </c>
      <c r="E201" s="16">
        <v>15000</v>
      </c>
      <c r="F201" s="18">
        <v>5000</v>
      </c>
      <c r="G201" s="17">
        <v>600</v>
      </c>
      <c r="H201" s="16">
        <v>0</v>
      </c>
    </row>
    <row r="202" spans="2:8" customFormat="1" ht="22.5" customHeight="1" x14ac:dyDescent="0.25">
      <c r="B202" s="7">
        <v>35000</v>
      </c>
      <c r="C202" s="8" t="s">
        <v>203</v>
      </c>
      <c r="D202" s="9">
        <f>D203+D205+D207+D209+D211+D213+D215+D217+D219</f>
        <v>940200</v>
      </c>
      <c r="E202" s="9">
        <v>75200</v>
      </c>
      <c r="F202" s="9">
        <v>83000</v>
      </c>
      <c r="G202" s="9">
        <v>532000</v>
      </c>
      <c r="H202" s="9">
        <v>250000</v>
      </c>
    </row>
    <row r="203" spans="2:8" customFormat="1" ht="15" customHeight="1" x14ac:dyDescent="0.25">
      <c r="B203" s="10">
        <v>35100</v>
      </c>
      <c r="C203" s="11" t="s">
        <v>204</v>
      </c>
      <c r="D203" s="12">
        <f>D204</f>
        <v>0</v>
      </c>
      <c r="E203" s="12">
        <v>0</v>
      </c>
      <c r="F203" s="12">
        <v>0</v>
      </c>
      <c r="G203" s="12">
        <v>0</v>
      </c>
      <c r="H203" s="12">
        <v>0</v>
      </c>
    </row>
    <row r="204" spans="2:8" customFormat="1" ht="15" customHeight="1" x14ac:dyDescent="0.25">
      <c r="B204" s="13">
        <v>35101</v>
      </c>
      <c r="C204" s="14" t="s">
        <v>205</v>
      </c>
      <c r="D204" s="15">
        <f>+E204+F204+G204+H204</f>
        <v>0</v>
      </c>
      <c r="E204" s="16"/>
      <c r="F204" s="16">
        <v>0</v>
      </c>
      <c r="G204" s="16">
        <v>0</v>
      </c>
      <c r="H204" s="16">
        <v>0</v>
      </c>
    </row>
    <row r="205" spans="2:8" customFormat="1" ht="22.5" customHeight="1" x14ac:dyDescent="0.25">
      <c r="B205" s="10">
        <v>35200</v>
      </c>
      <c r="C205" s="11" t="s">
        <v>206</v>
      </c>
      <c r="D205" s="12">
        <f>D206</f>
        <v>14200</v>
      </c>
      <c r="E205" s="12">
        <v>1200</v>
      </c>
      <c r="F205" s="12">
        <v>6000</v>
      </c>
      <c r="G205" s="12">
        <v>7000</v>
      </c>
      <c r="H205" s="12">
        <v>0</v>
      </c>
    </row>
    <row r="206" spans="2:8" customFormat="1" ht="22.5" x14ac:dyDescent="0.25">
      <c r="B206" s="13">
        <v>35201</v>
      </c>
      <c r="C206" s="14" t="s">
        <v>207</v>
      </c>
      <c r="D206" s="15">
        <f>+E206+F206+G206+H206</f>
        <v>14200</v>
      </c>
      <c r="E206" s="16">
        <v>1200</v>
      </c>
      <c r="F206" s="18">
        <v>6000</v>
      </c>
      <c r="G206" s="17">
        <v>7000</v>
      </c>
      <c r="H206" s="16">
        <v>0</v>
      </c>
    </row>
    <row r="207" spans="2:8" customFormat="1" ht="22.5" customHeight="1" x14ac:dyDescent="0.25">
      <c r="B207" s="10">
        <v>35300</v>
      </c>
      <c r="C207" s="11" t="s">
        <v>208</v>
      </c>
      <c r="D207" s="12">
        <f>D208</f>
        <v>10000</v>
      </c>
      <c r="E207" s="12">
        <v>5000</v>
      </c>
      <c r="F207" s="12">
        <v>0</v>
      </c>
      <c r="G207" s="12">
        <v>5000</v>
      </c>
      <c r="H207" s="12">
        <v>0</v>
      </c>
    </row>
    <row r="208" spans="2:8" customFormat="1" ht="22.5" x14ac:dyDescent="0.25">
      <c r="B208" s="13">
        <v>35301</v>
      </c>
      <c r="C208" s="14" t="s">
        <v>209</v>
      </c>
      <c r="D208" s="15">
        <f>+E208+F208+G208+H208</f>
        <v>10000</v>
      </c>
      <c r="E208" s="16">
        <v>5000</v>
      </c>
      <c r="F208" s="16">
        <v>0</v>
      </c>
      <c r="G208" s="17">
        <v>5000</v>
      </c>
      <c r="H208" s="16">
        <v>0</v>
      </c>
    </row>
    <row r="209" spans="2:8" customFormat="1" ht="15" customHeight="1" x14ac:dyDescent="0.25">
      <c r="B209" s="10">
        <v>35400</v>
      </c>
      <c r="C209" s="11" t="s">
        <v>210</v>
      </c>
      <c r="D209" s="12">
        <f>D210</f>
        <v>0</v>
      </c>
      <c r="E209" s="12">
        <v>0</v>
      </c>
      <c r="F209" s="12">
        <v>0</v>
      </c>
      <c r="G209" s="12">
        <v>0</v>
      </c>
      <c r="H209" s="12">
        <v>0</v>
      </c>
    </row>
    <row r="210" spans="2:8" customFormat="1" ht="15" customHeight="1" x14ac:dyDescent="0.25">
      <c r="B210" s="13">
        <v>35401</v>
      </c>
      <c r="C210" s="14" t="s">
        <v>211</v>
      </c>
      <c r="D210" s="15">
        <f>+E210+F210+G210+H210</f>
        <v>0</v>
      </c>
      <c r="E210" s="16"/>
      <c r="F210" s="16">
        <v>0</v>
      </c>
      <c r="G210" s="16">
        <v>0</v>
      </c>
      <c r="H210" s="16">
        <v>0</v>
      </c>
    </row>
    <row r="211" spans="2:8" customFormat="1" ht="15" customHeight="1" x14ac:dyDescent="0.25">
      <c r="B211" s="10">
        <v>35500</v>
      </c>
      <c r="C211" s="11" t="s">
        <v>212</v>
      </c>
      <c r="D211" s="12">
        <f>D212</f>
        <v>786000</v>
      </c>
      <c r="E211" s="12">
        <v>61000</v>
      </c>
      <c r="F211" s="12">
        <v>75000</v>
      </c>
      <c r="G211" s="12">
        <v>400000</v>
      </c>
      <c r="H211" s="12">
        <v>250000</v>
      </c>
    </row>
    <row r="212" spans="2:8" customFormat="1" x14ac:dyDescent="0.25">
      <c r="B212" s="13">
        <v>35501</v>
      </c>
      <c r="C212" s="14" t="s">
        <v>213</v>
      </c>
      <c r="D212" s="15">
        <f>+E212+F212+G212+H212</f>
        <v>786000</v>
      </c>
      <c r="E212" s="16">
        <v>61000</v>
      </c>
      <c r="F212" s="18">
        <v>75000</v>
      </c>
      <c r="G212" s="17">
        <v>400000</v>
      </c>
      <c r="H212" s="18">
        <v>250000</v>
      </c>
    </row>
    <row r="213" spans="2:8" customFormat="1" ht="15" customHeight="1" x14ac:dyDescent="0.25">
      <c r="B213" s="10">
        <v>35600</v>
      </c>
      <c r="C213" s="11" t="s">
        <v>214</v>
      </c>
      <c r="D213" s="12">
        <f>D214</f>
        <v>0</v>
      </c>
      <c r="E213" s="12">
        <v>0</v>
      </c>
      <c r="F213" s="12">
        <v>0</v>
      </c>
      <c r="G213" s="12">
        <v>0</v>
      </c>
      <c r="H213" s="12">
        <v>0</v>
      </c>
    </row>
    <row r="214" spans="2:8" customFormat="1" ht="15" customHeight="1" x14ac:dyDescent="0.25">
      <c r="B214" s="13">
        <v>35601</v>
      </c>
      <c r="C214" s="14" t="s">
        <v>215</v>
      </c>
      <c r="D214" s="15">
        <f>+E214+F214+G214+H214</f>
        <v>0</v>
      </c>
      <c r="E214" s="16"/>
      <c r="F214" s="16">
        <v>0</v>
      </c>
      <c r="G214" s="16">
        <v>0</v>
      </c>
      <c r="H214" s="16">
        <v>0</v>
      </c>
    </row>
    <row r="215" spans="2:8" customFormat="1" ht="22.5" customHeight="1" x14ac:dyDescent="0.25">
      <c r="B215" s="10">
        <v>35700</v>
      </c>
      <c r="C215" s="11" t="s">
        <v>216</v>
      </c>
      <c r="D215" s="12">
        <f>D216</f>
        <v>130000</v>
      </c>
      <c r="E215" s="12">
        <v>8000</v>
      </c>
      <c r="F215" s="12">
        <v>2000</v>
      </c>
      <c r="G215" s="12">
        <v>120000</v>
      </c>
      <c r="H215" s="12">
        <v>0</v>
      </c>
    </row>
    <row r="216" spans="2:8" customFormat="1" ht="22.5" x14ac:dyDescent="0.25">
      <c r="B216" s="13">
        <v>35701</v>
      </c>
      <c r="C216" s="14" t="s">
        <v>217</v>
      </c>
      <c r="D216" s="15">
        <f>+E216+F216+G216+H216</f>
        <v>130000</v>
      </c>
      <c r="E216" s="16">
        <v>8000</v>
      </c>
      <c r="F216" s="18">
        <v>2000</v>
      </c>
      <c r="G216" s="17">
        <v>120000</v>
      </c>
      <c r="H216" s="16">
        <v>0</v>
      </c>
    </row>
    <row r="217" spans="2:8" customFormat="1" ht="15" customHeight="1" x14ac:dyDescent="0.25">
      <c r="B217" s="10">
        <v>35800</v>
      </c>
      <c r="C217" s="11" t="s">
        <v>218</v>
      </c>
      <c r="D217" s="12">
        <f>D218</f>
        <v>0</v>
      </c>
      <c r="E217" s="12">
        <v>0</v>
      </c>
      <c r="F217" s="12">
        <v>0</v>
      </c>
      <c r="G217" s="12">
        <v>0</v>
      </c>
      <c r="H217" s="12">
        <v>0</v>
      </c>
    </row>
    <row r="218" spans="2:8" customFormat="1" ht="15" customHeight="1" x14ac:dyDescent="0.25">
      <c r="B218" s="13">
        <v>35801</v>
      </c>
      <c r="C218" s="14" t="s">
        <v>219</v>
      </c>
      <c r="D218" s="15">
        <f>+E218+F218+G218+H218</f>
        <v>0</v>
      </c>
      <c r="E218" s="16"/>
      <c r="F218" s="16">
        <v>0</v>
      </c>
      <c r="G218" s="16">
        <v>0</v>
      </c>
      <c r="H218" s="16">
        <v>0</v>
      </c>
    </row>
    <row r="219" spans="2:8" customFormat="1" ht="15" customHeight="1" x14ac:dyDescent="0.25">
      <c r="B219" s="10">
        <v>35900</v>
      </c>
      <c r="C219" s="11" t="s">
        <v>220</v>
      </c>
      <c r="D219" s="12">
        <f>D220</f>
        <v>0</v>
      </c>
      <c r="E219" s="12">
        <v>0</v>
      </c>
      <c r="F219" s="12">
        <v>0</v>
      </c>
      <c r="G219" s="12">
        <v>0</v>
      </c>
      <c r="H219" s="12">
        <v>0</v>
      </c>
    </row>
    <row r="220" spans="2:8" customFormat="1" ht="15" customHeight="1" x14ac:dyDescent="0.25">
      <c r="B220" s="13">
        <v>35901</v>
      </c>
      <c r="C220" s="14" t="s">
        <v>221</v>
      </c>
      <c r="D220" s="15">
        <f>+E220+F220+G220+H220</f>
        <v>0</v>
      </c>
      <c r="E220" s="16"/>
      <c r="F220" s="16">
        <v>0</v>
      </c>
      <c r="G220" s="16">
        <v>0</v>
      </c>
      <c r="H220" s="16">
        <v>0</v>
      </c>
    </row>
    <row r="221" spans="2:8" customFormat="1" ht="15" customHeight="1" x14ac:dyDescent="0.25">
      <c r="B221" s="7">
        <v>36000</v>
      </c>
      <c r="C221" s="8" t="s">
        <v>222</v>
      </c>
      <c r="D221" s="9">
        <f>D222+D224</f>
        <v>300000</v>
      </c>
      <c r="E221" s="9">
        <v>300000</v>
      </c>
      <c r="F221" s="9">
        <v>0</v>
      </c>
      <c r="G221" s="9">
        <v>0</v>
      </c>
      <c r="H221" s="9">
        <v>0</v>
      </c>
    </row>
    <row r="222" spans="2:8" customFormat="1" ht="22.5" customHeight="1" x14ac:dyDescent="0.25">
      <c r="B222" s="10">
        <v>36100</v>
      </c>
      <c r="C222" s="11" t="s">
        <v>223</v>
      </c>
      <c r="D222" s="9">
        <f>D223</f>
        <v>300000</v>
      </c>
      <c r="E222" s="9">
        <v>300000</v>
      </c>
      <c r="F222" s="9">
        <v>0</v>
      </c>
      <c r="G222" s="9">
        <v>0</v>
      </c>
      <c r="H222" s="9">
        <v>0</v>
      </c>
    </row>
    <row r="223" spans="2:8" customFormat="1" ht="22.5" x14ac:dyDescent="0.25">
      <c r="B223" s="13">
        <v>36101</v>
      </c>
      <c r="C223" s="14" t="s">
        <v>224</v>
      </c>
      <c r="D223" s="15">
        <f>+E223+F223+G223+H223</f>
        <v>300000</v>
      </c>
      <c r="E223" s="16">
        <v>300000</v>
      </c>
      <c r="F223" s="16">
        <v>0</v>
      </c>
      <c r="G223" s="16">
        <v>0</v>
      </c>
      <c r="H223" s="16">
        <v>0</v>
      </c>
    </row>
    <row r="224" spans="2:8" customFormat="1" ht="15" customHeight="1" x14ac:dyDescent="0.25">
      <c r="B224" s="10">
        <v>36400</v>
      </c>
      <c r="C224" s="11" t="s">
        <v>225</v>
      </c>
      <c r="D224" s="12">
        <f>D225</f>
        <v>0</v>
      </c>
      <c r="E224" s="12">
        <v>0</v>
      </c>
      <c r="F224" s="12">
        <v>0</v>
      </c>
      <c r="G224" s="12">
        <v>0</v>
      </c>
      <c r="H224" s="12">
        <v>0</v>
      </c>
    </row>
    <row r="225" spans="2:8" customFormat="1" ht="15" customHeight="1" x14ac:dyDescent="0.25">
      <c r="B225" s="13">
        <v>36401</v>
      </c>
      <c r="C225" s="14" t="s">
        <v>226</v>
      </c>
      <c r="D225" s="15">
        <f>+E225+F225+G225+H225</f>
        <v>0</v>
      </c>
      <c r="E225" s="16"/>
      <c r="F225" s="16">
        <v>0</v>
      </c>
      <c r="G225" s="16">
        <v>0</v>
      </c>
      <c r="H225" s="16">
        <v>0</v>
      </c>
    </row>
    <row r="226" spans="2:8" customFormat="1" ht="15" customHeight="1" x14ac:dyDescent="0.25">
      <c r="B226" s="7">
        <v>37000</v>
      </c>
      <c r="C226" s="8" t="s">
        <v>227</v>
      </c>
      <c r="D226" s="9">
        <f>D227+D229+D231+D233+D235</f>
        <v>1660000</v>
      </c>
      <c r="E226" s="9">
        <v>72000</v>
      </c>
      <c r="F226" s="9">
        <v>1588000</v>
      </c>
      <c r="G226" s="9">
        <v>0</v>
      </c>
      <c r="H226" s="9">
        <v>0</v>
      </c>
    </row>
    <row r="227" spans="2:8" customFormat="1" ht="15" customHeight="1" x14ac:dyDescent="0.25">
      <c r="B227" s="10">
        <v>37100</v>
      </c>
      <c r="C227" s="11" t="s">
        <v>228</v>
      </c>
      <c r="D227" s="12">
        <f>D228</f>
        <v>0</v>
      </c>
      <c r="E227" s="12">
        <v>0</v>
      </c>
      <c r="F227" s="12">
        <v>0</v>
      </c>
      <c r="G227" s="12">
        <v>0</v>
      </c>
      <c r="H227" s="12">
        <v>0</v>
      </c>
    </row>
    <row r="228" spans="2:8" customFormat="1" ht="15" customHeight="1" x14ac:dyDescent="0.25">
      <c r="B228" s="13">
        <v>37101</v>
      </c>
      <c r="C228" s="14" t="s">
        <v>229</v>
      </c>
      <c r="D228" s="15">
        <f>+E228+F228+G228+H228</f>
        <v>0</v>
      </c>
      <c r="E228" s="16"/>
      <c r="F228" s="16">
        <v>0</v>
      </c>
      <c r="G228" s="16">
        <v>0</v>
      </c>
      <c r="H228" s="16">
        <v>0</v>
      </c>
    </row>
    <row r="229" spans="2:8" customFormat="1" ht="15" customHeight="1" x14ac:dyDescent="0.25">
      <c r="B229" s="10">
        <v>37200</v>
      </c>
      <c r="C229" s="11" t="s">
        <v>230</v>
      </c>
      <c r="D229" s="12">
        <f>D230</f>
        <v>21000</v>
      </c>
      <c r="E229" s="12">
        <v>1000</v>
      </c>
      <c r="F229" s="12">
        <v>20000</v>
      </c>
      <c r="G229" s="12">
        <v>0</v>
      </c>
      <c r="H229" s="12">
        <v>0</v>
      </c>
    </row>
    <row r="230" spans="2:8" customFormat="1" x14ac:dyDescent="0.25">
      <c r="B230" s="13">
        <v>37201</v>
      </c>
      <c r="C230" s="14" t="s">
        <v>231</v>
      </c>
      <c r="D230" s="15">
        <f>+E230+F230+G230+H230</f>
        <v>21000</v>
      </c>
      <c r="E230" s="16">
        <v>1000</v>
      </c>
      <c r="F230" s="18">
        <v>20000</v>
      </c>
      <c r="G230" s="16">
        <v>0</v>
      </c>
      <c r="H230" s="16">
        <v>0</v>
      </c>
    </row>
    <row r="231" spans="2:8" customFormat="1" ht="15" customHeight="1" x14ac:dyDescent="0.25">
      <c r="B231" s="10">
        <v>37500</v>
      </c>
      <c r="C231" s="11" t="s">
        <v>232</v>
      </c>
      <c r="D231" s="12">
        <f>D232</f>
        <v>1638000</v>
      </c>
      <c r="E231" s="12">
        <v>70000</v>
      </c>
      <c r="F231" s="12">
        <v>1568000</v>
      </c>
      <c r="G231" s="12">
        <v>0</v>
      </c>
      <c r="H231" s="12">
        <v>0</v>
      </c>
    </row>
    <row r="232" spans="2:8" customFormat="1" x14ac:dyDescent="0.25">
      <c r="B232" s="13">
        <v>37501</v>
      </c>
      <c r="C232" s="14" t="s">
        <v>233</v>
      </c>
      <c r="D232" s="15">
        <f>+E232+F232+G232+H232</f>
        <v>1638000</v>
      </c>
      <c r="E232" s="16">
        <v>70000</v>
      </c>
      <c r="F232" s="18">
        <v>1568000</v>
      </c>
      <c r="G232" s="16">
        <v>0</v>
      </c>
      <c r="H232" s="16">
        <v>0</v>
      </c>
    </row>
    <row r="233" spans="2:8" customFormat="1" ht="15" customHeight="1" x14ac:dyDescent="0.25">
      <c r="B233" s="10">
        <v>37600</v>
      </c>
      <c r="C233" s="11" t="s">
        <v>234</v>
      </c>
      <c r="D233" s="12">
        <f>D234</f>
        <v>0</v>
      </c>
      <c r="E233" s="12">
        <v>0</v>
      </c>
      <c r="F233" s="12">
        <v>0</v>
      </c>
      <c r="G233" s="12">
        <v>0</v>
      </c>
      <c r="H233" s="12">
        <v>0</v>
      </c>
    </row>
    <row r="234" spans="2:8" customFormat="1" ht="15" customHeight="1" x14ac:dyDescent="0.25">
      <c r="B234" s="13">
        <v>37601</v>
      </c>
      <c r="C234" s="14" t="s">
        <v>235</v>
      </c>
      <c r="D234" s="15">
        <f>+E234+F234+G234+H234</f>
        <v>0</v>
      </c>
      <c r="E234" s="16"/>
      <c r="F234" s="16">
        <v>0</v>
      </c>
      <c r="G234" s="16">
        <v>0</v>
      </c>
      <c r="H234" s="16">
        <v>0</v>
      </c>
    </row>
    <row r="235" spans="2:8" customFormat="1" ht="15" customHeight="1" x14ac:dyDescent="0.25">
      <c r="B235" s="10">
        <v>37900</v>
      </c>
      <c r="C235" s="11" t="s">
        <v>236</v>
      </c>
      <c r="D235" s="12">
        <f>D236</f>
        <v>1000</v>
      </c>
      <c r="E235" s="12">
        <v>1000</v>
      </c>
      <c r="F235" s="12">
        <v>0</v>
      </c>
      <c r="G235" s="12">
        <v>0</v>
      </c>
      <c r="H235" s="12">
        <v>0</v>
      </c>
    </row>
    <row r="236" spans="2:8" customFormat="1" x14ac:dyDescent="0.25">
      <c r="B236" s="13">
        <v>37901</v>
      </c>
      <c r="C236" s="14" t="s">
        <v>237</v>
      </c>
      <c r="D236" s="15">
        <f>+E236+F236+G236+H236</f>
        <v>1000</v>
      </c>
      <c r="E236" s="16">
        <v>1000</v>
      </c>
      <c r="F236" s="16">
        <v>0</v>
      </c>
      <c r="G236" s="16">
        <v>0</v>
      </c>
      <c r="H236" s="16">
        <v>0</v>
      </c>
    </row>
    <row r="237" spans="2:8" customFormat="1" ht="15" customHeight="1" x14ac:dyDescent="0.25">
      <c r="B237" s="7">
        <v>38000</v>
      </c>
      <c r="C237" s="8" t="s">
        <v>238</v>
      </c>
      <c r="D237" s="9">
        <f>D238+D240</f>
        <v>1504000</v>
      </c>
      <c r="E237" s="9">
        <v>1500000</v>
      </c>
      <c r="F237" s="9">
        <v>4000</v>
      </c>
      <c r="G237" s="9">
        <v>0</v>
      </c>
      <c r="H237" s="9">
        <v>0</v>
      </c>
    </row>
    <row r="238" spans="2:8" customFormat="1" ht="15" customHeight="1" x14ac:dyDescent="0.25">
      <c r="B238" s="10">
        <v>38200</v>
      </c>
      <c r="C238" s="11" t="s">
        <v>239</v>
      </c>
      <c r="D238" s="12">
        <f>D239</f>
        <v>1504000</v>
      </c>
      <c r="E238" s="12">
        <v>1500000</v>
      </c>
      <c r="F238" s="12">
        <v>4000</v>
      </c>
      <c r="G238" s="12">
        <v>0</v>
      </c>
      <c r="H238" s="12">
        <v>0</v>
      </c>
    </row>
    <row r="239" spans="2:8" customFormat="1" x14ac:dyDescent="0.25">
      <c r="B239" s="13">
        <v>38201</v>
      </c>
      <c r="C239" s="14" t="s">
        <v>240</v>
      </c>
      <c r="D239" s="15">
        <f>+E239+F239+G239+H239</f>
        <v>1504000</v>
      </c>
      <c r="E239" s="16">
        <v>1500000</v>
      </c>
      <c r="F239" s="18">
        <v>4000</v>
      </c>
      <c r="G239" s="16">
        <v>0</v>
      </c>
      <c r="H239" s="16">
        <v>0</v>
      </c>
    </row>
    <row r="240" spans="2:8" customFormat="1" ht="15" customHeight="1" x14ac:dyDescent="0.25">
      <c r="B240" s="10">
        <v>38500</v>
      </c>
      <c r="C240" s="11" t="s">
        <v>241</v>
      </c>
      <c r="D240" s="12">
        <f>D241</f>
        <v>0</v>
      </c>
      <c r="E240" s="12">
        <v>0</v>
      </c>
      <c r="F240" s="12">
        <v>0</v>
      </c>
      <c r="G240" s="12">
        <v>0</v>
      </c>
      <c r="H240" s="12">
        <v>0</v>
      </c>
    </row>
    <row r="241" spans="2:8" customFormat="1" ht="15" customHeight="1" x14ac:dyDescent="0.25">
      <c r="B241" s="13">
        <v>38501</v>
      </c>
      <c r="C241" s="14" t="s">
        <v>242</v>
      </c>
      <c r="D241" s="15">
        <f>+E241+F241+G241+H241</f>
        <v>0</v>
      </c>
      <c r="E241" s="16"/>
      <c r="F241" s="16">
        <v>0</v>
      </c>
      <c r="G241" s="16">
        <v>0</v>
      </c>
      <c r="H241" s="16">
        <v>0</v>
      </c>
    </row>
    <row r="242" spans="2:8" customFormat="1" ht="15" customHeight="1" x14ac:dyDescent="0.25">
      <c r="B242" s="7">
        <v>39000</v>
      </c>
      <c r="C242" s="8" t="s">
        <v>243</v>
      </c>
      <c r="D242" s="9">
        <f>D243+D245+D247+D249+D251</f>
        <v>52000</v>
      </c>
      <c r="E242" s="9">
        <v>46000</v>
      </c>
      <c r="F242" s="9">
        <v>6000</v>
      </c>
      <c r="G242" s="9">
        <v>0</v>
      </c>
      <c r="H242" s="9">
        <v>0</v>
      </c>
    </row>
    <row r="243" spans="2:8" customFormat="1" ht="15" customHeight="1" x14ac:dyDescent="0.25">
      <c r="B243" s="10">
        <v>39100</v>
      </c>
      <c r="C243" s="11" t="s">
        <v>244</v>
      </c>
      <c r="D243" s="12">
        <f>D244</f>
        <v>0</v>
      </c>
      <c r="E243" s="12">
        <v>0</v>
      </c>
      <c r="F243" s="12">
        <v>0</v>
      </c>
      <c r="G243" s="12">
        <v>0</v>
      </c>
      <c r="H243" s="12">
        <v>0</v>
      </c>
    </row>
    <row r="244" spans="2:8" customFormat="1" ht="15" customHeight="1" x14ac:dyDescent="0.25">
      <c r="B244" s="13">
        <v>39101</v>
      </c>
      <c r="C244" s="14" t="s">
        <v>245</v>
      </c>
      <c r="D244" s="15">
        <f>+E244+F244+G244+H244</f>
        <v>0</v>
      </c>
      <c r="E244" s="16"/>
      <c r="F244" s="16">
        <v>0</v>
      </c>
      <c r="G244" s="16">
        <v>0</v>
      </c>
      <c r="H244" s="16">
        <v>0</v>
      </c>
    </row>
    <row r="245" spans="2:8" customFormat="1" ht="15" customHeight="1" x14ac:dyDescent="0.25">
      <c r="B245" s="10">
        <v>39200</v>
      </c>
      <c r="C245" s="11" t="s">
        <v>246</v>
      </c>
      <c r="D245" s="12">
        <f>D246</f>
        <v>16000</v>
      </c>
      <c r="E245" s="12">
        <v>10000</v>
      </c>
      <c r="F245" s="12">
        <v>6000</v>
      </c>
      <c r="G245" s="12">
        <v>0</v>
      </c>
      <c r="H245" s="12">
        <v>0</v>
      </c>
    </row>
    <row r="246" spans="2:8" customFormat="1" x14ac:dyDescent="0.25">
      <c r="B246" s="13">
        <v>39201</v>
      </c>
      <c r="C246" s="14" t="s">
        <v>247</v>
      </c>
      <c r="D246" s="15">
        <f>+E246+F246+G246+H246</f>
        <v>16000</v>
      </c>
      <c r="E246" s="16">
        <v>10000</v>
      </c>
      <c r="F246" s="18">
        <v>6000</v>
      </c>
      <c r="G246" s="16">
        <v>0</v>
      </c>
      <c r="H246" s="16">
        <v>0</v>
      </c>
    </row>
    <row r="247" spans="2:8" customFormat="1" ht="15" customHeight="1" x14ac:dyDescent="0.25">
      <c r="B247" s="10">
        <v>39400</v>
      </c>
      <c r="C247" s="11" t="s">
        <v>248</v>
      </c>
      <c r="D247" s="12">
        <f>D248</f>
        <v>35000</v>
      </c>
      <c r="E247" s="12">
        <v>35000</v>
      </c>
      <c r="F247" s="12">
        <v>0</v>
      </c>
      <c r="G247" s="12">
        <v>0</v>
      </c>
      <c r="H247" s="12">
        <v>0</v>
      </c>
    </row>
    <row r="248" spans="2:8" customFormat="1" x14ac:dyDescent="0.25">
      <c r="B248" s="13">
        <v>39401</v>
      </c>
      <c r="C248" s="14" t="s">
        <v>249</v>
      </c>
      <c r="D248" s="15">
        <f>+E248+F248+G248+H248</f>
        <v>35000</v>
      </c>
      <c r="E248" s="16">
        <v>35000</v>
      </c>
      <c r="F248" s="16">
        <v>0</v>
      </c>
      <c r="G248" s="16">
        <v>0</v>
      </c>
      <c r="H248" s="16">
        <v>0</v>
      </c>
    </row>
    <row r="249" spans="2:8" customFormat="1" ht="15" customHeight="1" x14ac:dyDescent="0.25">
      <c r="B249" s="10">
        <v>39600</v>
      </c>
      <c r="C249" s="11" t="s">
        <v>250</v>
      </c>
      <c r="D249" s="12">
        <f>D250</f>
        <v>1000</v>
      </c>
      <c r="E249" s="12">
        <v>1000</v>
      </c>
      <c r="F249" s="12">
        <v>0</v>
      </c>
      <c r="G249" s="12">
        <v>0</v>
      </c>
      <c r="H249" s="12">
        <v>0</v>
      </c>
    </row>
    <row r="250" spans="2:8" customFormat="1" x14ac:dyDescent="0.25">
      <c r="B250" s="13">
        <v>39601</v>
      </c>
      <c r="C250" s="14" t="s">
        <v>251</v>
      </c>
      <c r="D250" s="15">
        <f>+E250+F250+G250+H250</f>
        <v>1000</v>
      </c>
      <c r="E250" s="16">
        <v>1000</v>
      </c>
      <c r="F250" s="16">
        <v>0</v>
      </c>
      <c r="G250" s="16">
        <v>0</v>
      </c>
      <c r="H250" s="16">
        <v>0</v>
      </c>
    </row>
    <row r="251" spans="2:8" customFormat="1" ht="15" customHeight="1" x14ac:dyDescent="0.25">
      <c r="B251" s="10">
        <v>39900</v>
      </c>
      <c r="C251" s="11" t="s">
        <v>243</v>
      </c>
      <c r="D251" s="12">
        <f>D252</f>
        <v>0</v>
      </c>
      <c r="E251" s="12">
        <v>0</v>
      </c>
      <c r="F251" s="12">
        <v>0</v>
      </c>
      <c r="G251" s="12">
        <v>0</v>
      </c>
      <c r="H251" s="12">
        <v>0</v>
      </c>
    </row>
    <row r="252" spans="2:8" customFormat="1" ht="15" customHeight="1" x14ac:dyDescent="0.25">
      <c r="B252" s="13">
        <v>39901</v>
      </c>
      <c r="C252" s="14" t="s">
        <v>252</v>
      </c>
      <c r="D252" s="15">
        <f>+E252+F252+G252+H252</f>
        <v>0</v>
      </c>
      <c r="E252" s="16"/>
      <c r="F252" s="16">
        <v>0</v>
      </c>
      <c r="G252" s="16">
        <v>0</v>
      </c>
      <c r="H252" s="16">
        <v>0</v>
      </c>
    </row>
    <row r="253" spans="2:8" customFormat="1" ht="15" customHeight="1" x14ac:dyDescent="0.25">
      <c r="B253" s="7">
        <v>40000</v>
      </c>
      <c r="C253" s="8" t="s">
        <v>253</v>
      </c>
      <c r="D253" s="9">
        <f>D254+D257+D268+D271</f>
        <v>16640043.470000001</v>
      </c>
      <c r="E253" s="9">
        <v>13202995</v>
      </c>
      <c r="F253" s="9">
        <v>3437048.4699999997</v>
      </c>
      <c r="G253" s="9">
        <v>0</v>
      </c>
      <c r="H253" s="9">
        <v>0</v>
      </c>
    </row>
    <row r="254" spans="2:8" customFormat="1" ht="15" customHeight="1" x14ac:dyDescent="0.25">
      <c r="B254" s="7">
        <v>42000</v>
      </c>
      <c r="C254" s="8" t="s">
        <v>254</v>
      </c>
      <c r="D254" s="9">
        <f>D255</f>
        <v>2400000</v>
      </c>
      <c r="E254" s="9">
        <v>0</v>
      </c>
      <c r="F254" s="9">
        <v>2400000</v>
      </c>
      <c r="G254" s="9">
        <v>0</v>
      </c>
      <c r="H254" s="9">
        <v>0</v>
      </c>
    </row>
    <row r="255" spans="2:8" customFormat="1" ht="22.5" customHeight="1" x14ac:dyDescent="0.25">
      <c r="B255" s="10">
        <v>42100</v>
      </c>
      <c r="C255" s="11" t="s">
        <v>255</v>
      </c>
      <c r="D255" s="12">
        <f>D256</f>
        <v>2400000</v>
      </c>
      <c r="E255" s="12">
        <v>0</v>
      </c>
      <c r="F255" s="12">
        <v>2400000</v>
      </c>
      <c r="G255" s="12">
        <v>0</v>
      </c>
      <c r="H255" s="12">
        <v>0</v>
      </c>
    </row>
    <row r="256" spans="2:8" customFormat="1" ht="22.5" x14ac:dyDescent="0.25">
      <c r="B256" s="13">
        <v>42101</v>
      </c>
      <c r="C256" s="14" t="s">
        <v>256</v>
      </c>
      <c r="D256" s="15">
        <f>+E256+F256+G256+H256</f>
        <v>2400000</v>
      </c>
      <c r="E256" s="16"/>
      <c r="F256" s="18">
        <v>2400000</v>
      </c>
      <c r="G256" s="16">
        <v>0</v>
      </c>
      <c r="H256" s="16">
        <v>0</v>
      </c>
    </row>
    <row r="257" spans="2:8" customFormat="1" ht="15" customHeight="1" x14ac:dyDescent="0.25">
      <c r="B257" s="7">
        <v>44000</v>
      </c>
      <c r="C257" s="8" t="s">
        <v>257</v>
      </c>
      <c r="D257" s="9">
        <f>D258+D260+D262+D264+D266</f>
        <v>14230043.470000001</v>
      </c>
      <c r="E257" s="9">
        <v>13192995</v>
      </c>
      <c r="F257" s="9">
        <v>1037048.47</v>
      </c>
      <c r="G257" s="9">
        <v>0</v>
      </c>
      <c r="H257" s="9">
        <v>0</v>
      </c>
    </row>
    <row r="258" spans="2:8" customFormat="1" ht="15" customHeight="1" x14ac:dyDescent="0.25">
      <c r="B258" s="10">
        <v>44100</v>
      </c>
      <c r="C258" s="11" t="s">
        <v>258</v>
      </c>
      <c r="D258" s="12">
        <f>D259</f>
        <v>12792995</v>
      </c>
      <c r="E258" s="12">
        <v>12792995</v>
      </c>
      <c r="F258" s="12">
        <v>0</v>
      </c>
      <c r="G258" s="12">
        <v>0</v>
      </c>
      <c r="H258" s="12">
        <v>0</v>
      </c>
    </row>
    <row r="259" spans="2:8" customFormat="1" x14ac:dyDescent="0.25">
      <c r="B259" s="13">
        <v>44101</v>
      </c>
      <c r="C259" s="14" t="s">
        <v>259</v>
      </c>
      <c r="D259" s="15">
        <f>+E259+F259+G259+H259</f>
        <v>12792995</v>
      </c>
      <c r="E259" s="16">
        <v>12792995</v>
      </c>
      <c r="F259" s="16">
        <v>0</v>
      </c>
      <c r="G259" s="16">
        <v>0</v>
      </c>
      <c r="H259" s="16">
        <v>0</v>
      </c>
    </row>
    <row r="260" spans="2:8" customFormat="1" ht="15" customHeight="1" x14ac:dyDescent="0.25">
      <c r="B260" s="10">
        <v>44200</v>
      </c>
      <c r="C260" s="11" t="s">
        <v>260</v>
      </c>
      <c r="D260" s="12">
        <f>D261</f>
        <v>0</v>
      </c>
      <c r="E260" s="12">
        <v>0</v>
      </c>
      <c r="F260" s="12">
        <v>0</v>
      </c>
      <c r="G260" s="12">
        <v>0</v>
      </c>
      <c r="H260" s="12">
        <v>0</v>
      </c>
    </row>
    <row r="261" spans="2:8" customFormat="1" ht="15" customHeight="1" x14ac:dyDescent="0.25">
      <c r="B261" s="13">
        <v>44201</v>
      </c>
      <c r="C261" s="14" t="s">
        <v>260</v>
      </c>
      <c r="D261" s="15">
        <f>+E261+F261+G261+H261</f>
        <v>0</v>
      </c>
      <c r="E261" s="16"/>
      <c r="F261" s="16">
        <v>0</v>
      </c>
      <c r="G261" s="16">
        <v>0</v>
      </c>
      <c r="H261" s="16">
        <v>0</v>
      </c>
    </row>
    <row r="262" spans="2:8" customFormat="1" ht="15" customHeight="1" x14ac:dyDescent="0.25">
      <c r="B262" s="10">
        <v>44300</v>
      </c>
      <c r="C262" s="11" t="s">
        <v>261</v>
      </c>
      <c r="D262" s="12">
        <f>D263</f>
        <v>100000</v>
      </c>
      <c r="E262" s="12">
        <v>100000</v>
      </c>
      <c r="F262" s="12">
        <v>0</v>
      </c>
      <c r="G262" s="12">
        <v>0</v>
      </c>
      <c r="H262" s="12">
        <v>0</v>
      </c>
    </row>
    <row r="263" spans="2:8" customFormat="1" x14ac:dyDescent="0.25">
      <c r="B263" s="13">
        <v>44301</v>
      </c>
      <c r="C263" s="14" t="s">
        <v>261</v>
      </c>
      <c r="D263" s="15">
        <f>+E263+F263+G263+H263</f>
        <v>100000</v>
      </c>
      <c r="E263" s="16">
        <v>100000</v>
      </c>
      <c r="F263" s="16">
        <v>0</v>
      </c>
      <c r="G263" s="16">
        <v>0</v>
      </c>
      <c r="H263" s="16">
        <v>0</v>
      </c>
    </row>
    <row r="264" spans="2:8" customFormat="1" ht="15" customHeight="1" x14ac:dyDescent="0.25">
      <c r="B264" s="10">
        <v>44500</v>
      </c>
      <c r="C264" s="11" t="s">
        <v>262</v>
      </c>
      <c r="D264" s="12">
        <f>D265</f>
        <v>1337048.47</v>
      </c>
      <c r="E264" s="12">
        <v>300000</v>
      </c>
      <c r="F264" s="12">
        <v>1037048.47</v>
      </c>
      <c r="G264" s="12">
        <v>0</v>
      </c>
      <c r="H264" s="12">
        <v>0</v>
      </c>
    </row>
    <row r="265" spans="2:8" customFormat="1" x14ac:dyDescent="0.25">
      <c r="B265" s="13">
        <v>44501</v>
      </c>
      <c r="C265" s="14" t="s">
        <v>263</v>
      </c>
      <c r="D265" s="15">
        <f>+E265+F265+G265+H265</f>
        <v>1337048.47</v>
      </c>
      <c r="E265" s="16">
        <v>300000</v>
      </c>
      <c r="F265" s="18">
        <v>1037048.47</v>
      </c>
      <c r="G265" s="16">
        <v>0</v>
      </c>
      <c r="H265" s="16">
        <v>0</v>
      </c>
    </row>
    <row r="266" spans="2:8" customFormat="1" ht="15" customHeight="1" x14ac:dyDescent="0.25">
      <c r="B266" s="10">
        <v>44800</v>
      </c>
      <c r="C266" s="24" t="s">
        <v>264</v>
      </c>
      <c r="D266" s="22">
        <f>D267</f>
        <v>0</v>
      </c>
      <c r="E266" s="22">
        <v>0</v>
      </c>
      <c r="F266" s="22">
        <v>0</v>
      </c>
      <c r="G266" s="22">
        <v>0</v>
      </c>
      <c r="H266" s="22">
        <v>0</v>
      </c>
    </row>
    <row r="267" spans="2:8" customFormat="1" ht="15" customHeight="1" x14ac:dyDescent="0.25">
      <c r="B267" s="13">
        <v>44801</v>
      </c>
      <c r="C267" s="14" t="s">
        <v>265</v>
      </c>
      <c r="D267" s="15">
        <f>+E267+F267+G267+H267</f>
        <v>0</v>
      </c>
      <c r="E267" s="16"/>
      <c r="F267" s="16">
        <v>0</v>
      </c>
      <c r="G267" s="16">
        <v>0</v>
      </c>
      <c r="H267" s="16">
        <v>0</v>
      </c>
    </row>
    <row r="268" spans="2:8" customFormat="1" ht="15" customHeight="1" x14ac:dyDescent="0.25">
      <c r="B268" s="7">
        <v>45000</v>
      </c>
      <c r="C268" s="8" t="s">
        <v>266</v>
      </c>
      <c r="D268" s="9">
        <f>D269</f>
        <v>0</v>
      </c>
      <c r="E268" s="9">
        <v>0</v>
      </c>
      <c r="F268" s="9">
        <v>0</v>
      </c>
      <c r="G268" s="9">
        <v>0</v>
      </c>
      <c r="H268" s="9">
        <v>0</v>
      </c>
    </row>
    <row r="269" spans="2:8" customFormat="1" ht="15" customHeight="1" x14ac:dyDescent="0.25">
      <c r="B269" s="10">
        <v>45200</v>
      </c>
      <c r="C269" s="11" t="s">
        <v>267</v>
      </c>
      <c r="D269" s="12">
        <f>D270</f>
        <v>0</v>
      </c>
      <c r="E269" s="12">
        <v>0</v>
      </c>
      <c r="F269" s="12">
        <v>0</v>
      </c>
      <c r="G269" s="12">
        <v>0</v>
      </c>
      <c r="H269" s="12">
        <v>0</v>
      </c>
    </row>
    <row r="270" spans="2:8" customFormat="1" ht="15" customHeight="1" x14ac:dyDescent="0.25">
      <c r="B270" s="13">
        <v>45201</v>
      </c>
      <c r="C270" s="14" t="s">
        <v>268</v>
      </c>
      <c r="D270" s="15">
        <f>+E270+F270+G270+H270</f>
        <v>0</v>
      </c>
      <c r="E270" s="16"/>
      <c r="F270" s="16">
        <v>0</v>
      </c>
      <c r="G270" s="16">
        <v>0</v>
      </c>
      <c r="H270" s="16">
        <v>0</v>
      </c>
    </row>
    <row r="271" spans="2:8" customFormat="1" ht="15" customHeight="1" x14ac:dyDescent="0.25">
      <c r="B271" s="7">
        <v>48000</v>
      </c>
      <c r="C271" s="8" t="s">
        <v>269</v>
      </c>
      <c r="D271" s="9">
        <f>D272</f>
        <v>10000</v>
      </c>
      <c r="E271" s="9">
        <v>10000</v>
      </c>
      <c r="F271" s="9">
        <v>0</v>
      </c>
      <c r="G271" s="9">
        <v>0</v>
      </c>
      <c r="H271" s="9">
        <v>0</v>
      </c>
    </row>
    <row r="272" spans="2:8" customFormat="1" ht="15" customHeight="1" x14ac:dyDescent="0.25">
      <c r="B272" s="10">
        <v>48100</v>
      </c>
      <c r="C272" s="11" t="s">
        <v>270</v>
      </c>
      <c r="D272" s="12">
        <f>D273</f>
        <v>10000</v>
      </c>
      <c r="E272" s="12">
        <v>10000</v>
      </c>
      <c r="F272" s="12">
        <v>0</v>
      </c>
      <c r="G272" s="12">
        <v>0</v>
      </c>
      <c r="H272" s="12">
        <v>0</v>
      </c>
    </row>
    <row r="273" spans="2:8" customFormat="1" x14ac:dyDescent="0.25">
      <c r="B273" s="13">
        <v>48101</v>
      </c>
      <c r="C273" s="14" t="s">
        <v>270</v>
      </c>
      <c r="D273" s="15">
        <f>+E273+F273+G273+H273</f>
        <v>10000</v>
      </c>
      <c r="E273" s="16">
        <v>10000</v>
      </c>
      <c r="F273" s="16">
        <v>0</v>
      </c>
      <c r="G273" s="16">
        <v>0</v>
      </c>
      <c r="H273" s="16">
        <v>0</v>
      </c>
    </row>
    <row r="274" spans="2:8" customFormat="1" ht="15" customHeight="1" x14ac:dyDescent="0.25">
      <c r="B274" s="7">
        <v>50000</v>
      </c>
      <c r="C274" s="8" t="s">
        <v>271</v>
      </c>
      <c r="D274" s="9">
        <f>D275+D286+D295+D300+D310+D307+D323+D328</f>
        <v>1237346</v>
      </c>
      <c r="E274" s="9">
        <v>238676</v>
      </c>
      <c r="F274" s="9">
        <v>44000</v>
      </c>
      <c r="G274" s="9">
        <v>684670</v>
      </c>
      <c r="H274" s="9">
        <v>270000</v>
      </c>
    </row>
    <row r="275" spans="2:8" customFormat="1" ht="15" customHeight="1" x14ac:dyDescent="0.25">
      <c r="B275" s="7">
        <v>51000</v>
      </c>
      <c r="C275" s="8" t="s">
        <v>272</v>
      </c>
      <c r="D275" s="9">
        <f>D276+D278+D280+D282+D284</f>
        <v>431000</v>
      </c>
      <c r="E275" s="9">
        <v>197000</v>
      </c>
      <c r="F275" s="9">
        <v>14000</v>
      </c>
      <c r="G275" s="9">
        <v>70000</v>
      </c>
      <c r="H275" s="9">
        <v>150000</v>
      </c>
    </row>
    <row r="276" spans="2:8" customFormat="1" ht="15" customHeight="1" x14ac:dyDescent="0.25">
      <c r="B276" s="10">
        <v>51100</v>
      </c>
      <c r="C276" s="11" t="s">
        <v>273</v>
      </c>
      <c r="D276" s="12">
        <f>D277</f>
        <v>40000</v>
      </c>
      <c r="E276" s="12">
        <v>25000</v>
      </c>
      <c r="F276" s="12">
        <v>0</v>
      </c>
      <c r="G276" s="12">
        <v>15000</v>
      </c>
      <c r="H276" s="12">
        <v>0</v>
      </c>
    </row>
    <row r="277" spans="2:8" customFormat="1" x14ac:dyDescent="0.25">
      <c r="B277" s="13">
        <v>51101</v>
      </c>
      <c r="C277" s="14" t="s">
        <v>274</v>
      </c>
      <c r="D277" s="15">
        <f>+E277+F277+G277+H277</f>
        <v>40000</v>
      </c>
      <c r="E277" s="16">
        <v>25000</v>
      </c>
      <c r="F277" s="16">
        <v>0</v>
      </c>
      <c r="G277" s="17">
        <v>15000</v>
      </c>
      <c r="H277" s="16">
        <v>0</v>
      </c>
    </row>
    <row r="278" spans="2:8" customFormat="1" ht="15" customHeight="1" x14ac:dyDescent="0.25">
      <c r="B278" s="10">
        <v>51200</v>
      </c>
      <c r="C278" s="11" t="s">
        <v>275</v>
      </c>
      <c r="D278" s="12">
        <f>D279</f>
        <v>0</v>
      </c>
      <c r="E278" s="12">
        <v>0</v>
      </c>
      <c r="F278" s="12">
        <v>0</v>
      </c>
      <c r="G278" s="12">
        <v>0</v>
      </c>
      <c r="H278" s="12">
        <v>0</v>
      </c>
    </row>
    <row r="279" spans="2:8" customFormat="1" ht="15" customHeight="1" x14ac:dyDescent="0.25">
      <c r="B279" s="13">
        <v>51201</v>
      </c>
      <c r="C279" s="14" t="s">
        <v>276</v>
      </c>
      <c r="D279" s="15">
        <f>+E279+F279+G279+H279</f>
        <v>0</v>
      </c>
      <c r="E279" s="16"/>
      <c r="F279" s="16">
        <v>0</v>
      </c>
      <c r="G279" s="16">
        <v>0</v>
      </c>
      <c r="H279" s="16">
        <v>0</v>
      </c>
    </row>
    <row r="280" spans="2:8" customFormat="1" ht="15" customHeight="1" x14ac:dyDescent="0.25">
      <c r="B280" s="10">
        <v>51300</v>
      </c>
      <c r="C280" s="11" t="s">
        <v>277</v>
      </c>
      <c r="D280" s="12">
        <f>D281</f>
        <v>0</v>
      </c>
      <c r="E280" s="12">
        <v>0</v>
      </c>
      <c r="F280" s="12">
        <v>0</v>
      </c>
      <c r="G280" s="12">
        <v>0</v>
      </c>
      <c r="H280" s="12">
        <v>0</v>
      </c>
    </row>
    <row r="281" spans="2:8" customFormat="1" ht="15" customHeight="1" x14ac:dyDescent="0.25">
      <c r="B281" s="13">
        <v>51301</v>
      </c>
      <c r="C281" s="14" t="s">
        <v>278</v>
      </c>
      <c r="D281" s="15">
        <f>+E281+F281+G281+H281</f>
        <v>0</v>
      </c>
      <c r="E281" s="16"/>
      <c r="F281" s="16">
        <v>0</v>
      </c>
      <c r="G281" s="16">
        <v>0</v>
      </c>
      <c r="H281" s="16">
        <v>0</v>
      </c>
    </row>
    <row r="282" spans="2:8" customFormat="1" ht="15" customHeight="1" x14ac:dyDescent="0.25">
      <c r="B282" s="10">
        <v>51500</v>
      </c>
      <c r="C282" s="11" t="s">
        <v>279</v>
      </c>
      <c r="D282" s="12">
        <f>D283</f>
        <v>209000</v>
      </c>
      <c r="E282" s="12">
        <v>160000</v>
      </c>
      <c r="F282" s="12">
        <v>14000</v>
      </c>
      <c r="G282" s="12">
        <v>35000</v>
      </c>
      <c r="H282" s="12">
        <v>0</v>
      </c>
    </row>
    <row r="283" spans="2:8" customFormat="1" x14ac:dyDescent="0.25">
      <c r="B283" s="13">
        <v>51501</v>
      </c>
      <c r="C283" s="14" t="s">
        <v>280</v>
      </c>
      <c r="D283" s="15">
        <f>+E283+F283+G283+H283</f>
        <v>209000</v>
      </c>
      <c r="E283" s="16">
        <v>160000</v>
      </c>
      <c r="F283" s="18">
        <v>14000</v>
      </c>
      <c r="G283" s="17">
        <v>35000</v>
      </c>
      <c r="H283" s="16">
        <v>0</v>
      </c>
    </row>
    <row r="284" spans="2:8" customFormat="1" ht="15" customHeight="1" x14ac:dyDescent="0.25">
      <c r="B284" s="10">
        <v>51900</v>
      </c>
      <c r="C284" s="11" t="s">
        <v>281</v>
      </c>
      <c r="D284" s="12">
        <f>D285</f>
        <v>182000</v>
      </c>
      <c r="E284" s="12">
        <v>12000</v>
      </c>
      <c r="F284" s="12">
        <v>0</v>
      </c>
      <c r="G284" s="12">
        <v>20000</v>
      </c>
      <c r="H284" s="12">
        <v>150000</v>
      </c>
    </row>
    <row r="285" spans="2:8" customFormat="1" x14ac:dyDescent="0.25">
      <c r="B285" s="13">
        <v>51901</v>
      </c>
      <c r="C285" s="14" t="s">
        <v>282</v>
      </c>
      <c r="D285" s="15">
        <f>+E285+F285+G285+H285</f>
        <v>182000</v>
      </c>
      <c r="E285" s="16">
        <v>12000</v>
      </c>
      <c r="F285" s="16">
        <v>0</v>
      </c>
      <c r="G285" s="17">
        <v>20000</v>
      </c>
      <c r="H285" s="16">
        <v>150000</v>
      </c>
    </row>
    <row r="286" spans="2:8" customFormat="1" ht="15" customHeight="1" x14ac:dyDescent="0.25">
      <c r="B286" s="7">
        <v>52000</v>
      </c>
      <c r="C286" s="8" t="s">
        <v>283</v>
      </c>
      <c r="D286" s="9">
        <f>D287+D289+D291+D293</f>
        <v>169220</v>
      </c>
      <c r="E286" s="9">
        <v>14000</v>
      </c>
      <c r="F286" s="9">
        <v>30000</v>
      </c>
      <c r="G286" s="9">
        <v>5220</v>
      </c>
      <c r="H286" s="9">
        <v>120000</v>
      </c>
    </row>
    <row r="287" spans="2:8" customFormat="1" ht="15" customHeight="1" x14ac:dyDescent="0.25">
      <c r="B287" s="10">
        <v>52100</v>
      </c>
      <c r="C287" s="25" t="s">
        <v>284</v>
      </c>
      <c r="D287" s="26">
        <f>D288</f>
        <v>19220</v>
      </c>
      <c r="E287" s="26">
        <v>14000</v>
      </c>
      <c r="F287" s="26">
        <v>0</v>
      </c>
      <c r="G287" s="26">
        <v>5220</v>
      </c>
      <c r="H287" s="26">
        <v>0</v>
      </c>
    </row>
    <row r="288" spans="2:8" customFormat="1" x14ac:dyDescent="0.25">
      <c r="B288" s="13">
        <v>52101</v>
      </c>
      <c r="C288" s="14" t="s">
        <v>285</v>
      </c>
      <c r="D288" s="15">
        <f>+E288+F288+G288+H288</f>
        <v>19220</v>
      </c>
      <c r="E288" s="16">
        <v>14000</v>
      </c>
      <c r="F288" s="16">
        <v>0</v>
      </c>
      <c r="G288" s="17">
        <v>5220</v>
      </c>
      <c r="H288" s="16">
        <v>0</v>
      </c>
    </row>
    <row r="289" spans="2:8" customFormat="1" ht="15" customHeight="1" x14ac:dyDescent="0.25">
      <c r="B289" s="10">
        <v>52200</v>
      </c>
      <c r="C289" s="25" t="s">
        <v>286</v>
      </c>
      <c r="D289" s="12">
        <f>D290</f>
        <v>0</v>
      </c>
      <c r="E289" s="12">
        <v>0</v>
      </c>
      <c r="F289" s="12">
        <v>0</v>
      </c>
      <c r="G289" s="12">
        <v>0</v>
      </c>
      <c r="H289" s="12">
        <v>0</v>
      </c>
    </row>
    <row r="290" spans="2:8" customFormat="1" ht="15" customHeight="1" x14ac:dyDescent="0.25">
      <c r="B290" s="13">
        <v>52201</v>
      </c>
      <c r="C290" s="14" t="s">
        <v>287</v>
      </c>
      <c r="D290" s="15">
        <f>+E290+F290+G290+H290</f>
        <v>0</v>
      </c>
      <c r="E290" s="16"/>
      <c r="F290" s="16">
        <v>0</v>
      </c>
      <c r="G290" s="16">
        <v>0</v>
      </c>
      <c r="H290" s="16">
        <v>0</v>
      </c>
    </row>
    <row r="291" spans="2:8" customFormat="1" ht="15" customHeight="1" x14ac:dyDescent="0.25">
      <c r="B291" s="10">
        <v>52300</v>
      </c>
      <c r="C291" s="25" t="s">
        <v>288</v>
      </c>
      <c r="D291" s="12">
        <f>D292</f>
        <v>150000</v>
      </c>
      <c r="E291" s="12">
        <v>0</v>
      </c>
      <c r="F291" s="12">
        <v>30000</v>
      </c>
      <c r="G291" s="12">
        <v>0</v>
      </c>
      <c r="H291" s="12">
        <v>120000</v>
      </c>
    </row>
    <row r="292" spans="2:8" customFormat="1" x14ac:dyDescent="0.25">
      <c r="B292" s="13">
        <v>52301</v>
      </c>
      <c r="C292" s="14" t="s">
        <v>289</v>
      </c>
      <c r="D292" s="15">
        <f>+E292+F292+G292+H292</f>
        <v>150000</v>
      </c>
      <c r="E292" s="16">
        <v>0</v>
      </c>
      <c r="F292" s="16">
        <v>30000</v>
      </c>
      <c r="G292" s="16">
        <v>0</v>
      </c>
      <c r="H292" s="16">
        <v>120000</v>
      </c>
    </row>
    <row r="293" spans="2:8" customFormat="1" ht="15" customHeight="1" x14ac:dyDescent="0.25">
      <c r="B293" s="10">
        <v>52900</v>
      </c>
      <c r="C293" s="25" t="s">
        <v>290</v>
      </c>
      <c r="D293" s="12">
        <f>D294</f>
        <v>0</v>
      </c>
      <c r="E293" s="12">
        <v>0</v>
      </c>
      <c r="F293" s="12">
        <v>0</v>
      </c>
      <c r="G293" s="12">
        <v>0</v>
      </c>
      <c r="H293" s="12">
        <v>0</v>
      </c>
    </row>
    <row r="294" spans="2:8" customFormat="1" ht="15" customHeight="1" x14ac:dyDescent="0.25">
      <c r="B294" s="13">
        <v>52901</v>
      </c>
      <c r="C294" s="14" t="s">
        <v>291</v>
      </c>
      <c r="D294" s="15">
        <f>+E294+F294+G294+H294</f>
        <v>0</v>
      </c>
      <c r="E294" s="16">
        <v>0</v>
      </c>
      <c r="F294" s="16">
        <v>0</v>
      </c>
      <c r="G294" s="16">
        <v>0</v>
      </c>
      <c r="H294" s="16">
        <v>0</v>
      </c>
    </row>
    <row r="295" spans="2:8" customFormat="1" ht="15" customHeight="1" x14ac:dyDescent="0.25">
      <c r="B295" s="7">
        <v>53000</v>
      </c>
      <c r="C295" s="8" t="s">
        <v>292</v>
      </c>
      <c r="D295" s="9">
        <f>D296+D298</f>
        <v>0</v>
      </c>
      <c r="E295" s="9">
        <v>0</v>
      </c>
      <c r="F295" s="9">
        <v>0</v>
      </c>
      <c r="G295" s="9">
        <v>0</v>
      </c>
      <c r="H295" s="9">
        <v>0</v>
      </c>
    </row>
    <row r="296" spans="2:8" customFormat="1" ht="15" customHeight="1" x14ac:dyDescent="0.25">
      <c r="B296" s="10">
        <v>53100</v>
      </c>
      <c r="C296" s="11" t="s">
        <v>293</v>
      </c>
      <c r="D296" s="12">
        <f>D297</f>
        <v>0</v>
      </c>
      <c r="E296" s="12">
        <v>0</v>
      </c>
      <c r="F296" s="12">
        <v>0</v>
      </c>
      <c r="G296" s="12">
        <v>0</v>
      </c>
      <c r="H296" s="12">
        <v>0</v>
      </c>
    </row>
    <row r="297" spans="2:8" customFormat="1" ht="15" customHeight="1" x14ac:dyDescent="0.25">
      <c r="B297" s="13">
        <v>53101</v>
      </c>
      <c r="C297" s="14" t="s">
        <v>294</v>
      </c>
      <c r="D297" s="15">
        <f>+E297+F297+G297+H297</f>
        <v>0</v>
      </c>
      <c r="E297" s="16"/>
      <c r="F297" s="16">
        <v>0</v>
      </c>
      <c r="G297" s="16">
        <v>0</v>
      </c>
      <c r="H297" s="16">
        <v>0</v>
      </c>
    </row>
    <row r="298" spans="2:8" customFormat="1" ht="15" customHeight="1" x14ac:dyDescent="0.25">
      <c r="B298" s="10">
        <v>53200</v>
      </c>
      <c r="C298" s="11" t="s">
        <v>295</v>
      </c>
      <c r="D298" s="12">
        <f>D299</f>
        <v>0</v>
      </c>
      <c r="E298" s="12">
        <v>0</v>
      </c>
      <c r="F298" s="12">
        <v>0</v>
      </c>
      <c r="G298" s="12">
        <v>0</v>
      </c>
      <c r="H298" s="12">
        <v>0</v>
      </c>
    </row>
    <row r="299" spans="2:8" customFormat="1" ht="15" customHeight="1" x14ac:dyDescent="0.25">
      <c r="B299" s="13">
        <v>53201</v>
      </c>
      <c r="C299" s="14" t="s">
        <v>296</v>
      </c>
      <c r="D299" s="15">
        <f>+E299+F299+G299+H299</f>
        <v>0</v>
      </c>
      <c r="E299" s="16"/>
      <c r="F299" s="16">
        <v>0</v>
      </c>
      <c r="G299" s="16">
        <v>0</v>
      </c>
      <c r="H299" s="16">
        <v>0</v>
      </c>
    </row>
    <row r="300" spans="2:8" customFormat="1" ht="15" customHeight="1" x14ac:dyDescent="0.25">
      <c r="B300" s="7">
        <v>54000</v>
      </c>
      <c r="C300" s="8" t="s">
        <v>297</v>
      </c>
      <c r="D300" s="9">
        <f>D301+D303+D305</f>
        <v>500000</v>
      </c>
      <c r="E300" s="9">
        <v>0</v>
      </c>
      <c r="F300" s="9">
        <v>0</v>
      </c>
      <c r="G300" s="9">
        <v>500000</v>
      </c>
      <c r="H300" s="9">
        <v>0</v>
      </c>
    </row>
    <row r="301" spans="2:8" customFormat="1" ht="15" customHeight="1" x14ac:dyDescent="0.25">
      <c r="B301" s="10">
        <v>54100</v>
      </c>
      <c r="C301" s="11" t="s">
        <v>298</v>
      </c>
      <c r="D301" s="12">
        <f>D302</f>
        <v>500000</v>
      </c>
      <c r="E301" s="12">
        <v>0</v>
      </c>
      <c r="F301" s="12">
        <v>0</v>
      </c>
      <c r="G301" s="12">
        <v>500000</v>
      </c>
      <c r="H301" s="12">
        <v>0</v>
      </c>
    </row>
    <row r="302" spans="2:8" customFormat="1" x14ac:dyDescent="0.25">
      <c r="B302" s="13">
        <v>54101</v>
      </c>
      <c r="C302" s="14" t="s">
        <v>299</v>
      </c>
      <c r="D302" s="15">
        <f>+E302+F302+G302+H302</f>
        <v>500000</v>
      </c>
      <c r="E302" s="16">
        <v>0</v>
      </c>
      <c r="F302" s="16">
        <v>0</v>
      </c>
      <c r="G302" s="17">
        <v>500000</v>
      </c>
      <c r="H302" s="16">
        <v>0</v>
      </c>
    </row>
    <row r="303" spans="2:8" customFormat="1" ht="15" customHeight="1" x14ac:dyDescent="0.25">
      <c r="B303" s="10">
        <v>54200</v>
      </c>
      <c r="C303" s="11" t="s">
        <v>300</v>
      </c>
      <c r="D303" s="12">
        <f>D304</f>
        <v>0</v>
      </c>
      <c r="E303" s="12">
        <v>0</v>
      </c>
      <c r="F303" s="12">
        <v>0</v>
      </c>
      <c r="G303" s="12">
        <v>0</v>
      </c>
      <c r="H303" s="12">
        <v>0</v>
      </c>
    </row>
    <row r="304" spans="2:8" customFormat="1" ht="15" customHeight="1" x14ac:dyDescent="0.25">
      <c r="B304" s="13">
        <v>54201</v>
      </c>
      <c r="C304" s="14" t="s">
        <v>301</v>
      </c>
      <c r="D304" s="15">
        <f>+E304+F304+G304+H304</f>
        <v>0</v>
      </c>
      <c r="E304" s="16"/>
      <c r="F304" s="16">
        <v>0</v>
      </c>
      <c r="G304" s="16">
        <v>0</v>
      </c>
      <c r="H304" s="16">
        <v>0</v>
      </c>
    </row>
    <row r="305" spans="2:8" customFormat="1" ht="15" customHeight="1" x14ac:dyDescent="0.25">
      <c r="B305" s="10">
        <v>54900</v>
      </c>
      <c r="C305" s="11" t="s">
        <v>302</v>
      </c>
      <c r="D305" s="12">
        <f>D306</f>
        <v>0</v>
      </c>
      <c r="E305" s="12">
        <v>0</v>
      </c>
      <c r="F305" s="12">
        <v>0</v>
      </c>
      <c r="G305" s="12">
        <v>0</v>
      </c>
      <c r="H305" s="12">
        <v>0</v>
      </c>
    </row>
    <row r="306" spans="2:8" customFormat="1" ht="15" customHeight="1" x14ac:dyDescent="0.25">
      <c r="B306" s="13">
        <v>54901</v>
      </c>
      <c r="C306" s="14" t="s">
        <v>303</v>
      </c>
      <c r="D306" s="15">
        <f>+E306+F306+G306+H306</f>
        <v>0</v>
      </c>
      <c r="E306" s="16"/>
      <c r="F306" s="16">
        <v>0</v>
      </c>
      <c r="G306" s="16">
        <v>0</v>
      </c>
      <c r="H306" s="16">
        <v>0</v>
      </c>
    </row>
    <row r="307" spans="2:8" customFormat="1" ht="15" customHeight="1" x14ac:dyDescent="0.25">
      <c r="B307" s="7">
        <v>55000</v>
      </c>
      <c r="C307" s="8" t="s">
        <v>304</v>
      </c>
      <c r="D307" s="9">
        <f>D308</f>
        <v>10000</v>
      </c>
      <c r="E307" s="9">
        <v>0</v>
      </c>
      <c r="F307" s="9">
        <v>0</v>
      </c>
      <c r="G307" s="9">
        <v>10000</v>
      </c>
      <c r="H307" s="9">
        <v>0</v>
      </c>
    </row>
    <row r="308" spans="2:8" customFormat="1" ht="15" customHeight="1" x14ac:dyDescent="0.25">
      <c r="B308" s="10">
        <v>55100</v>
      </c>
      <c r="C308" s="11" t="s">
        <v>304</v>
      </c>
      <c r="D308" s="12">
        <f>D309</f>
        <v>10000</v>
      </c>
      <c r="E308" s="12">
        <v>0</v>
      </c>
      <c r="F308" s="12">
        <v>0</v>
      </c>
      <c r="G308" s="12">
        <v>10000</v>
      </c>
      <c r="H308" s="12">
        <v>0</v>
      </c>
    </row>
    <row r="309" spans="2:8" customFormat="1" x14ac:dyDescent="0.25">
      <c r="B309" s="13">
        <v>55101</v>
      </c>
      <c r="C309" s="14" t="s">
        <v>305</v>
      </c>
      <c r="D309" s="15">
        <f>+E309+F309+G309+H309</f>
        <v>10000</v>
      </c>
      <c r="E309" s="16"/>
      <c r="F309" s="16">
        <v>0</v>
      </c>
      <c r="G309" s="17">
        <v>10000</v>
      </c>
      <c r="H309" s="16">
        <v>0</v>
      </c>
    </row>
    <row r="310" spans="2:8" customFormat="1" ht="20.25" customHeight="1" x14ac:dyDescent="0.25">
      <c r="B310" s="7">
        <v>56000</v>
      </c>
      <c r="C310" s="8" t="s">
        <v>306</v>
      </c>
      <c r="D310" s="9">
        <f>D311+D313+D315+D317+D319+D321</f>
        <v>127126</v>
      </c>
      <c r="E310" s="9">
        <v>27676</v>
      </c>
      <c r="F310" s="9">
        <v>0</v>
      </c>
      <c r="G310" s="9">
        <v>99450</v>
      </c>
      <c r="H310" s="9">
        <v>0</v>
      </c>
    </row>
    <row r="311" spans="2:8" customFormat="1" ht="15" customHeight="1" x14ac:dyDescent="0.25">
      <c r="B311" s="10">
        <v>56200</v>
      </c>
      <c r="C311" s="11" t="s">
        <v>307</v>
      </c>
      <c r="D311" s="12">
        <f>D312</f>
        <v>10000</v>
      </c>
      <c r="E311" s="12">
        <v>0</v>
      </c>
      <c r="F311" s="12">
        <v>0</v>
      </c>
      <c r="G311" s="12">
        <v>10000</v>
      </c>
      <c r="H311" s="12">
        <v>0</v>
      </c>
    </row>
    <row r="312" spans="2:8" customFormat="1" x14ac:dyDescent="0.25">
      <c r="B312" s="13">
        <v>56201</v>
      </c>
      <c r="C312" s="14" t="s">
        <v>308</v>
      </c>
      <c r="D312" s="15">
        <f>+E312+F312+G312+H312</f>
        <v>10000</v>
      </c>
      <c r="E312" s="16"/>
      <c r="F312" s="16">
        <v>0</v>
      </c>
      <c r="G312" s="17">
        <v>10000</v>
      </c>
      <c r="H312" s="16">
        <v>0</v>
      </c>
    </row>
    <row r="313" spans="2:8" customFormat="1" ht="15" customHeight="1" x14ac:dyDescent="0.25">
      <c r="B313" s="10">
        <v>56300</v>
      </c>
      <c r="C313" s="11" t="s">
        <v>309</v>
      </c>
      <c r="D313" s="12">
        <f>D314</f>
        <v>34400</v>
      </c>
      <c r="E313" s="12">
        <v>0</v>
      </c>
      <c r="F313" s="12">
        <v>0</v>
      </c>
      <c r="G313" s="12">
        <v>34400</v>
      </c>
      <c r="H313" s="12">
        <v>0</v>
      </c>
    </row>
    <row r="314" spans="2:8" customFormat="1" x14ac:dyDescent="0.25">
      <c r="B314" s="13">
        <v>56301</v>
      </c>
      <c r="C314" s="14" t="s">
        <v>310</v>
      </c>
      <c r="D314" s="15">
        <f>+E314+F314+G314+H314</f>
        <v>34400</v>
      </c>
      <c r="E314" s="16"/>
      <c r="F314" s="16">
        <v>0</v>
      </c>
      <c r="G314" s="17">
        <v>34400</v>
      </c>
      <c r="H314" s="16">
        <v>0</v>
      </c>
    </row>
    <row r="315" spans="2:8" customFormat="1" ht="22.5" customHeight="1" x14ac:dyDescent="0.25">
      <c r="B315" s="10">
        <v>56400</v>
      </c>
      <c r="C315" s="11" t="s">
        <v>311</v>
      </c>
      <c r="D315" s="12">
        <f>D316</f>
        <v>0</v>
      </c>
      <c r="E315" s="12">
        <v>0</v>
      </c>
      <c r="F315" s="12">
        <v>0</v>
      </c>
      <c r="G315" s="12">
        <v>0</v>
      </c>
      <c r="H315" s="12">
        <v>0</v>
      </c>
    </row>
    <row r="316" spans="2:8" customFormat="1" ht="22.5" customHeight="1" x14ac:dyDescent="0.25">
      <c r="B316" s="13">
        <v>56401</v>
      </c>
      <c r="C316" s="14" t="s">
        <v>312</v>
      </c>
      <c r="D316" s="15">
        <f>+E316+F316+G316+H316</f>
        <v>0</v>
      </c>
      <c r="E316" s="16"/>
      <c r="F316" s="16">
        <v>0</v>
      </c>
      <c r="G316" s="16">
        <v>0</v>
      </c>
      <c r="H316" s="16">
        <v>0</v>
      </c>
    </row>
    <row r="317" spans="2:8" customFormat="1" ht="15" customHeight="1" x14ac:dyDescent="0.25">
      <c r="B317" s="10">
        <v>56500</v>
      </c>
      <c r="C317" s="11" t="s">
        <v>313</v>
      </c>
      <c r="D317" s="12">
        <f>D318</f>
        <v>52726</v>
      </c>
      <c r="E317" s="12">
        <v>27676</v>
      </c>
      <c r="F317" s="12">
        <v>0</v>
      </c>
      <c r="G317" s="12">
        <v>25050</v>
      </c>
      <c r="H317" s="12">
        <v>0</v>
      </c>
    </row>
    <row r="318" spans="2:8" customFormat="1" x14ac:dyDescent="0.25">
      <c r="B318" s="13">
        <v>56501</v>
      </c>
      <c r="C318" s="14" t="s">
        <v>314</v>
      </c>
      <c r="D318" s="15">
        <f>+E318+F318+G318+H318</f>
        <v>52726</v>
      </c>
      <c r="E318" s="16">
        <v>27676</v>
      </c>
      <c r="F318" s="16">
        <v>0</v>
      </c>
      <c r="G318" s="17">
        <v>25050</v>
      </c>
      <c r="H318" s="16">
        <v>0</v>
      </c>
    </row>
    <row r="319" spans="2:8" customFormat="1" ht="15" customHeight="1" x14ac:dyDescent="0.25">
      <c r="B319" s="10">
        <v>56600</v>
      </c>
      <c r="C319" s="11" t="s">
        <v>315</v>
      </c>
      <c r="D319" s="12">
        <f>D320</f>
        <v>10000</v>
      </c>
      <c r="E319" s="12">
        <v>0</v>
      </c>
      <c r="F319" s="12">
        <v>0</v>
      </c>
      <c r="G319" s="12">
        <v>10000</v>
      </c>
      <c r="H319" s="12">
        <v>0</v>
      </c>
    </row>
    <row r="320" spans="2:8" customFormat="1" x14ac:dyDescent="0.25">
      <c r="B320" s="13">
        <v>56601</v>
      </c>
      <c r="C320" s="14" t="s">
        <v>316</v>
      </c>
      <c r="D320" s="15">
        <f>+E320+F320+G320+H320</f>
        <v>10000</v>
      </c>
      <c r="E320" s="16">
        <v>0</v>
      </c>
      <c r="F320" s="16">
        <v>0</v>
      </c>
      <c r="G320" s="17">
        <v>10000</v>
      </c>
      <c r="H320" s="16">
        <v>0</v>
      </c>
    </row>
    <row r="321" spans="2:8" customFormat="1" ht="15" customHeight="1" x14ac:dyDescent="0.25">
      <c r="B321" s="10">
        <v>56700</v>
      </c>
      <c r="C321" s="11" t="s">
        <v>317</v>
      </c>
      <c r="D321" s="12">
        <f>D322</f>
        <v>20000</v>
      </c>
      <c r="E321" s="12">
        <v>0</v>
      </c>
      <c r="F321" s="12">
        <v>0</v>
      </c>
      <c r="G321" s="12">
        <v>20000</v>
      </c>
      <c r="H321" s="12">
        <v>0</v>
      </c>
    </row>
    <row r="322" spans="2:8" customFormat="1" x14ac:dyDescent="0.25">
      <c r="B322" s="13">
        <v>56701</v>
      </c>
      <c r="C322" s="14" t="s">
        <v>318</v>
      </c>
      <c r="D322" s="15">
        <f>+E322+F322+G322+H322</f>
        <v>20000</v>
      </c>
      <c r="E322" s="16"/>
      <c r="F322" s="16">
        <v>0</v>
      </c>
      <c r="G322" s="17">
        <v>20000</v>
      </c>
      <c r="H322" s="16">
        <v>0</v>
      </c>
    </row>
    <row r="323" spans="2:8" customFormat="1" ht="20.25" customHeight="1" x14ac:dyDescent="0.25">
      <c r="B323" s="7">
        <v>58000</v>
      </c>
      <c r="C323" s="8" t="s">
        <v>319</v>
      </c>
      <c r="D323" s="9">
        <f>D324+D326</f>
        <v>0</v>
      </c>
      <c r="E323" s="9">
        <v>0</v>
      </c>
      <c r="F323" s="9">
        <v>0</v>
      </c>
      <c r="G323" s="9">
        <v>0</v>
      </c>
      <c r="H323" s="9">
        <v>0</v>
      </c>
    </row>
    <row r="324" spans="2:8" customFormat="1" ht="15" customHeight="1" x14ac:dyDescent="0.25">
      <c r="B324" s="10">
        <v>58100</v>
      </c>
      <c r="C324" s="11" t="s">
        <v>320</v>
      </c>
      <c r="D324" s="12">
        <f>D325</f>
        <v>0</v>
      </c>
      <c r="E324" s="12">
        <v>0</v>
      </c>
      <c r="F324" s="12">
        <v>0</v>
      </c>
      <c r="G324" s="12">
        <v>0</v>
      </c>
      <c r="H324" s="12">
        <v>0</v>
      </c>
    </row>
    <row r="325" spans="2:8" customFormat="1" ht="15" customHeight="1" x14ac:dyDescent="0.25">
      <c r="B325" s="13">
        <v>58101</v>
      </c>
      <c r="C325" s="14" t="s">
        <v>321</v>
      </c>
      <c r="D325" s="15">
        <f>+E325+F325+G325+H325</f>
        <v>0</v>
      </c>
      <c r="E325" s="16"/>
      <c r="F325" s="16">
        <v>0</v>
      </c>
      <c r="G325" s="16">
        <v>0</v>
      </c>
      <c r="H325" s="16">
        <v>0</v>
      </c>
    </row>
    <row r="326" spans="2:8" customFormat="1" ht="15" customHeight="1" x14ac:dyDescent="0.25">
      <c r="B326" s="10">
        <v>58300</v>
      </c>
      <c r="C326" s="11" t="s">
        <v>322</v>
      </c>
      <c r="D326" s="12">
        <f>D327</f>
        <v>0</v>
      </c>
      <c r="E326" s="12">
        <v>0</v>
      </c>
      <c r="F326" s="12">
        <v>0</v>
      </c>
      <c r="G326" s="12">
        <v>0</v>
      </c>
      <c r="H326" s="12">
        <v>0</v>
      </c>
    </row>
    <row r="327" spans="2:8" customFormat="1" ht="15" customHeight="1" x14ac:dyDescent="0.25">
      <c r="B327" s="13">
        <v>58301</v>
      </c>
      <c r="C327" s="14" t="s">
        <v>323</v>
      </c>
      <c r="D327" s="15">
        <f>+E327+F327+G327+H327</f>
        <v>0</v>
      </c>
      <c r="E327" s="16"/>
      <c r="F327" s="16">
        <v>0</v>
      </c>
      <c r="G327" s="16">
        <v>0</v>
      </c>
      <c r="H327" s="16">
        <v>0</v>
      </c>
    </row>
    <row r="328" spans="2:8" customFormat="1" ht="19.5" customHeight="1" x14ac:dyDescent="0.25">
      <c r="B328" s="7">
        <v>59000</v>
      </c>
      <c r="C328" s="8" t="s">
        <v>324</v>
      </c>
      <c r="D328" s="9">
        <f>D329</f>
        <v>0</v>
      </c>
      <c r="E328" s="9">
        <v>0</v>
      </c>
      <c r="F328" s="9">
        <v>0</v>
      </c>
      <c r="G328" s="9">
        <v>0</v>
      </c>
      <c r="H328" s="9">
        <v>0</v>
      </c>
    </row>
    <row r="329" spans="2:8" customFormat="1" ht="15" customHeight="1" x14ac:dyDescent="0.25">
      <c r="B329" s="10">
        <v>59100</v>
      </c>
      <c r="C329" s="11" t="s">
        <v>325</v>
      </c>
      <c r="D329" s="12">
        <f>D330</f>
        <v>0</v>
      </c>
      <c r="E329" s="12">
        <v>0</v>
      </c>
      <c r="F329" s="12">
        <v>0</v>
      </c>
      <c r="G329" s="12">
        <v>0</v>
      </c>
      <c r="H329" s="12">
        <v>0</v>
      </c>
    </row>
    <row r="330" spans="2:8" customFormat="1" ht="15" customHeight="1" x14ac:dyDescent="0.25">
      <c r="B330" s="13">
        <v>59101</v>
      </c>
      <c r="C330" s="14" t="s">
        <v>326</v>
      </c>
      <c r="D330" s="15">
        <f>+E330+F330+G330+H330</f>
        <v>0</v>
      </c>
      <c r="E330" s="16">
        <v>0</v>
      </c>
      <c r="F330" s="16">
        <v>0</v>
      </c>
      <c r="G330" s="16">
        <v>0</v>
      </c>
      <c r="H330" s="16">
        <v>0</v>
      </c>
    </row>
    <row r="331" spans="2:8" customFormat="1" ht="21" customHeight="1" x14ac:dyDescent="0.25">
      <c r="B331" s="7">
        <v>60000</v>
      </c>
      <c r="C331" s="8" t="s">
        <v>327</v>
      </c>
      <c r="D331" s="9">
        <f>D332+D385+D446</f>
        <v>44284505.310000002</v>
      </c>
      <c r="E331" s="9">
        <v>0</v>
      </c>
      <c r="F331" s="9">
        <v>638000</v>
      </c>
      <c r="G331" s="9">
        <v>0</v>
      </c>
      <c r="H331" s="9">
        <v>43646505.310000002</v>
      </c>
    </row>
    <row r="332" spans="2:8" customFormat="1" ht="15" customHeight="1" x14ac:dyDescent="0.25">
      <c r="B332" s="7">
        <v>61000</v>
      </c>
      <c r="C332" s="8" t="s">
        <v>328</v>
      </c>
      <c r="D332" s="9">
        <f>D333+D340+D351+D360+D364+D369+D373+D380</f>
        <v>44208505.310000002</v>
      </c>
      <c r="E332" s="9">
        <v>0</v>
      </c>
      <c r="F332" s="9">
        <v>638000</v>
      </c>
      <c r="G332" s="9">
        <v>0</v>
      </c>
      <c r="H332" s="9">
        <v>43570505.310000002</v>
      </c>
    </row>
    <row r="333" spans="2:8" customFormat="1" ht="15" customHeight="1" x14ac:dyDescent="0.25">
      <c r="B333" s="10">
        <v>61100</v>
      </c>
      <c r="C333" s="11" t="s">
        <v>329</v>
      </c>
      <c r="D333" s="12">
        <f>SUM(D334:D339)</f>
        <v>4118000</v>
      </c>
      <c r="E333" s="12">
        <v>0</v>
      </c>
      <c r="F333" s="12">
        <v>0</v>
      </c>
      <c r="G333" s="12">
        <v>0</v>
      </c>
      <c r="H333" s="12">
        <v>4118000</v>
      </c>
    </row>
    <row r="334" spans="2:8" customFormat="1" ht="15" customHeight="1" x14ac:dyDescent="0.25">
      <c r="B334" s="13">
        <v>61101</v>
      </c>
      <c r="C334" s="14" t="s">
        <v>330</v>
      </c>
      <c r="D334" s="15">
        <f t="shared" ref="D334:D339" si="2">+E334+F334+G334+H334</f>
        <v>0</v>
      </c>
      <c r="E334" s="16"/>
      <c r="F334" s="16">
        <v>0</v>
      </c>
      <c r="G334" s="16">
        <v>0</v>
      </c>
      <c r="H334" s="16">
        <v>0</v>
      </c>
    </row>
    <row r="335" spans="2:8" customFormat="1" ht="15" customHeight="1" x14ac:dyDescent="0.25">
      <c r="B335" s="13">
        <v>61102</v>
      </c>
      <c r="C335" s="14" t="s">
        <v>331</v>
      </c>
      <c r="D335" s="15">
        <f t="shared" si="2"/>
        <v>0</v>
      </c>
      <c r="E335" s="16"/>
      <c r="F335" s="16">
        <v>0</v>
      </c>
      <c r="G335" s="16">
        <v>0</v>
      </c>
      <c r="H335" s="16">
        <v>0</v>
      </c>
    </row>
    <row r="336" spans="2:8" customFormat="1" x14ac:dyDescent="0.25">
      <c r="B336" s="13">
        <v>61103</v>
      </c>
      <c r="C336" s="14" t="s">
        <v>332</v>
      </c>
      <c r="D336" s="15">
        <f t="shared" si="2"/>
        <v>4118000</v>
      </c>
      <c r="E336" s="16"/>
      <c r="F336" s="16">
        <v>0</v>
      </c>
      <c r="G336" s="16">
        <v>0</v>
      </c>
      <c r="H336" s="18">
        <v>4118000</v>
      </c>
    </row>
    <row r="337" spans="2:8" customFormat="1" ht="15" customHeight="1" x14ac:dyDescent="0.25">
      <c r="B337" s="13">
        <v>61104</v>
      </c>
      <c r="C337" s="14" t="s">
        <v>333</v>
      </c>
      <c r="D337" s="15">
        <f t="shared" si="2"/>
        <v>0</v>
      </c>
      <c r="E337" s="16"/>
      <c r="F337" s="16">
        <v>0</v>
      </c>
      <c r="G337" s="16">
        <v>0</v>
      </c>
      <c r="H337" s="16">
        <v>0</v>
      </c>
    </row>
    <row r="338" spans="2:8" customFormat="1" ht="15" customHeight="1" x14ac:dyDescent="0.25">
      <c r="B338" s="13">
        <v>61105</v>
      </c>
      <c r="C338" s="14" t="s">
        <v>334</v>
      </c>
      <c r="D338" s="15">
        <f t="shared" si="2"/>
        <v>0</v>
      </c>
      <c r="E338" s="16"/>
      <c r="F338" s="16">
        <v>0</v>
      </c>
      <c r="G338" s="16">
        <v>0</v>
      </c>
      <c r="H338" s="16">
        <v>0</v>
      </c>
    </row>
    <row r="339" spans="2:8" customFormat="1" ht="15" customHeight="1" x14ac:dyDescent="0.25">
      <c r="B339" s="13">
        <v>61106</v>
      </c>
      <c r="C339" s="14" t="s">
        <v>335</v>
      </c>
      <c r="D339" s="15">
        <f t="shared" si="2"/>
        <v>0</v>
      </c>
      <c r="E339" s="16"/>
      <c r="F339" s="16">
        <v>0</v>
      </c>
      <c r="G339" s="16">
        <v>0</v>
      </c>
      <c r="H339" s="16">
        <v>0</v>
      </c>
    </row>
    <row r="340" spans="2:8" customFormat="1" ht="15" customHeight="1" x14ac:dyDescent="0.25">
      <c r="B340" s="10">
        <v>61200</v>
      </c>
      <c r="C340" s="11" t="s">
        <v>336</v>
      </c>
      <c r="D340" s="12">
        <f>SUM(D341:D350)</f>
        <v>2144460</v>
      </c>
      <c r="E340" s="12">
        <v>0</v>
      </c>
      <c r="F340" s="12">
        <v>128000</v>
      </c>
      <c r="G340" s="12">
        <v>0</v>
      </c>
      <c r="H340" s="12">
        <v>2016460</v>
      </c>
    </row>
    <row r="341" spans="2:8" customFormat="1" ht="15" customHeight="1" x14ac:dyDescent="0.25">
      <c r="B341" s="13">
        <v>61201</v>
      </c>
      <c r="C341" s="14" t="s">
        <v>337</v>
      </c>
      <c r="D341" s="15">
        <f t="shared" ref="D341:D350" si="3">+E341+F341+G341+H341</f>
        <v>0</v>
      </c>
      <c r="E341" s="16"/>
      <c r="F341" s="16">
        <v>0</v>
      </c>
      <c r="G341" s="16">
        <v>0</v>
      </c>
      <c r="H341" s="16">
        <v>0</v>
      </c>
    </row>
    <row r="342" spans="2:8" customFormat="1" ht="15" customHeight="1" x14ac:dyDescent="0.25">
      <c r="B342" s="13">
        <v>61202</v>
      </c>
      <c r="C342" s="14" t="s">
        <v>338</v>
      </c>
      <c r="D342" s="15">
        <f t="shared" si="3"/>
        <v>0</v>
      </c>
      <c r="E342" s="16"/>
      <c r="F342" s="16">
        <v>0</v>
      </c>
      <c r="G342" s="16">
        <v>0</v>
      </c>
      <c r="H342" s="16">
        <v>0</v>
      </c>
    </row>
    <row r="343" spans="2:8" customFormat="1" ht="15" customHeight="1" x14ac:dyDescent="0.25">
      <c r="B343" s="13">
        <v>61203</v>
      </c>
      <c r="C343" s="14" t="s">
        <v>339</v>
      </c>
      <c r="D343" s="15">
        <f t="shared" si="3"/>
        <v>0</v>
      </c>
      <c r="E343" s="16"/>
      <c r="F343" s="16">
        <v>0</v>
      </c>
      <c r="G343" s="16">
        <v>0</v>
      </c>
      <c r="H343" s="16">
        <v>0</v>
      </c>
    </row>
    <row r="344" spans="2:8" customFormat="1" ht="15" customHeight="1" x14ac:dyDescent="0.25">
      <c r="B344" s="13">
        <v>61204</v>
      </c>
      <c r="C344" s="14" t="s">
        <v>340</v>
      </c>
      <c r="D344" s="15">
        <f t="shared" si="3"/>
        <v>0</v>
      </c>
      <c r="E344" s="16"/>
      <c r="F344" s="16">
        <v>0</v>
      </c>
      <c r="G344" s="16">
        <v>0</v>
      </c>
      <c r="H344" s="16">
        <v>0</v>
      </c>
    </row>
    <row r="345" spans="2:8" customFormat="1" ht="15" customHeight="1" x14ac:dyDescent="0.25">
      <c r="B345" s="13">
        <v>61205</v>
      </c>
      <c r="C345" s="14" t="s">
        <v>341</v>
      </c>
      <c r="D345" s="15">
        <f t="shared" si="3"/>
        <v>0</v>
      </c>
      <c r="E345" s="16"/>
      <c r="F345" s="16">
        <v>0</v>
      </c>
      <c r="G345" s="16">
        <v>0</v>
      </c>
      <c r="H345" s="16">
        <v>0</v>
      </c>
    </row>
    <row r="346" spans="2:8" customFormat="1" ht="15" customHeight="1" x14ac:dyDescent="0.25">
      <c r="B346" s="13">
        <v>61206</v>
      </c>
      <c r="C346" s="14" t="s">
        <v>342</v>
      </c>
      <c r="D346" s="15">
        <f t="shared" si="3"/>
        <v>0</v>
      </c>
      <c r="E346" s="16"/>
      <c r="F346" s="16">
        <v>0</v>
      </c>
      <c r="G346" s="16">
        <v>0</v>
      </c>
      <c r="H346" s="16">
        <v>0</v>
      </c>
    </row>
    <row r="347" spans="2:8" customFormat="1" x14ac:dyDescent="0.25">
      <c r="B347" s="13">
        <v>61207</v>
      </c>
      <c r="C347" s="14" t="s">
        <v>343</v>
      </c>
      <c r="D347" s="15">
        <f t="shared" si="3"/>
        <v>2016460</v>
      </c>
      <c r="E347" s="16"/>
      <c r="F347" s="16">
        <v>0</v>
      </c>
      <c r="G347" s="16">
        <v>0</v>
      </c>
      <c r="H347" s="16">
        <v>2016460</v>
      </c>
    </row>
    <row r="348" spans="2:8" customFormat="1" ht="15" customHeight="1" x14ac:dyDescent="0.25">
      <c r="B348" s="13">
        <v>61208</v>
      </c>
      <c r="C348" s="14" t="s">
        <v>344</v>
      </c>
      <c r="D348" s="15">
        <f t="shared" si="3"/>
        <v>0</v>
      </c>
      <c r="E348" s="16"/>
      <c r="F348" s="16">
        <v>0</v>
      </c>
      <c r="G348" s="16">
        <v>0</v>
      </c>
      <c r="H348" s="16">
        <v>0</v>
      </c>
    </row>
    <row r="349" spans="2:8" customFormat="1" x14ac:dyDescent="0.25">
      <c r="B349" s="13">
        <v>61209</v>
      </c>
      <c r="C349" s="14" t="s">
        <v>345</v>
      </c>
      <c r="D349" s="15">
        <f>+E349+F349+G349+H349</f>
        <v>128000</v>
      </c>
      <c r="E349" s="16"/>
      <c r="F349" s="16">
        <v>128000</v>
      </c>
      <c r="G349" s="16">
        <v>0</v>
      </c>
      <c r="H349" s="16">
        <v>0</v>
      </c>
    </row>
    <row r="350" spans="2:8" customFormat="1" ht="15" customHeight="1" x14ac:dyDescent="0.25">
      <c r="B350" s="13">
        <v>61210</v>
      </c>
      <c r="C350" s="14" t="s">
        <v>346</v>
      </c>
      <c r="D350" s="15">
        <f t="shared" si="3"/>
        <v>0</v>
      </c>
      <c r="E350" s="16"/>
      <c r="F350" s="16">
        <v>0</v>
      </c>
      <c r="G350" s="16">
        <v>0</v>
      </c>
      <c r="H350" s="16">
        <v>0</v>
      </c>
    </row>
    <row r="351" spans="2:8" customFormat="1" ht="22.5" customHeight="1" x14ac:dyDescent="0.25">
      <c r="B351" s="10">
        <v>61300</v>
      </c>
      <c r="C351" s="11" t="s">
        <v>347</v>
      </c>
      <c r="D351" s="12">
        <f>SUM(D352:D359)</f>
        <v>26806351.170000002</v>
      </c>
      <c r="E351" s="12">
        <v>0</v>
      </c>
      <c r="F351" s="12">
        <v>200000</v>
      </c>
      <c r="G351" s="12">
        <v>0</v>
      </c>
      <c r="H351" s="12">
        <v>26606351.170000002</v>
      </c>
    </row>
    <row r="352" spans="2:8" customFormat="1" ht="15" customHeight="1" x14ac:dyDescent="0.25">
      <c r="B352" s="13">
        <v>61301</v>
      </c>
      <c r="C352" s="14" t="s">
        <v>348</v>
      </c>
      <c r="D352" s="15">
        <f t="shared" ref="D352:D359" si="4">+E352+F352+G352+H352</f>
        <v>0</v>
      </c>
      <c r="E352" s="16"/>
      <c r="F352" s="16">
        <v>0</v>
      </c>
      <c r="G352" s="16">
        <v>0</v>
      </c>
      <c r="H352" s="16">
        <v>0</v>
      </c>
    </row>
    <row r="353" spans="2:8" customFormat="1" x14ac:dyDescent="0.25">
      <c r="B353" s="13">
        <v>61302</v>
      </c>
      <c r="C353" s="14" t="s">
        <v>349</v>
      </c>
      <c r="D353" s="15">
        <f t="shared" si="4"/>
        <v>19181782</v>
      </c>
      <c r="E353" s="16"/>
      <c r="F353" s="16">
        <v>0</v>
      </c>
      <c r="G353" s="16">
        <v>0</v>
      </c>
      <c r="H353" s="18">
        <v>19181782</v>
      </c>
    </row>
    <row r="354" spans="2:8" customFormat="1" ht="15" customHeight="1" x14ac:dyDescent="0.25">
      <c r="B354" s="13">
        <v>61303</v>
      </c>
      <c r="C354" s="14" t="s">
        <v>350</v>
      </c>
      <c r="D354" s="15">
        <f t="shared" si="4"/>
        <v>0</v>
      </c>
      <c r="E354" s="16"/>
      <c r="F354" s="16">
        <v>0</v>
      </c>
      <c r="G354" s="16">
        <v>0</v>
      </c>
      <c r="H354" s="16">
        <v>0</v>
      </c>
    </row>
    <row r="355" spans="2:8" customFormat="1" x14ac:dyDescent="0.25">
      <c r="B355" s="13">
        <v>61304</v>
      </c>
      <c r="C355" s="14" t="s">
        <v>351</v>
      </c>
      <c r="D355" s="15">
        <f t="shared" si="4"/>
        <v>1110717.17</v>
      </c>
      <c r="E355" s="16"/>
      <c r="F355" s="16">
        <v>0</v>
      </c>
      <c r="G355" s="16">
        <v>0</v>
      </c>
      <c r="H355" s="16">
        <v>1110717.17</v>
      </c>
    </row>
    <row r="356" spans="2:8" customFormat="1" ht="15" customHeight="1" x14ac:dyDescent="0.25">
      <c r="B356" s="13">
        <v>61305</v>
      </c>
      <c r="C356" s="27" t="s">
        <v>352</v>
      </c>
      <c r="D356" s="15">
        <f>+E356+F356+G356+H356</f>
        <v>6281352</v>
      </c>
      <c r="E356" s="16"/>
      <c r="F356" s="16">
        <v>200000</v>
      </c>
      <c r="G356" s="16">
        <v>0</v>
      </c>
      <c r="H356" s="18">
        <v>6081352</v>
      </c>
    </row>
    <row r="357" spans="2:8" customFormat="1" ht="15" customHeight="1" x14ac:dyDescent="0.25">
      <c r="B357" s="13">
        <v>61306</v>
      </c>
      <c r="C357" s="14" t="s">
        <v>353</v>
      </c>
      <c r="D357" s="15">
        <f t="shared" si="4"/>
        <v>0</v>
      </c>
      <c r="E357" s="16"/>
      <c r="F357" s="16">
        <v>0</v>
      </c>
      <c r="G357" s="16">
        <v>0</v>
      </c>
      <c r="H357" s="16">
        <v>0</v>
      </c>
    </row>
    <row r="358" spans="2:8" customFormat="1" x14ac:dyDescent="0.25">
      <c r="B358" s="13">
        <v>61307</v>
      </c>
      <c r="C358" s="14" t="s">
        <v>354</v>
      </c>
      <c r="D358" s="15">
        <f t="shared" si="4"/>
        <v>232500</v>
      </c>
      <c r="E358" s="16"/>
      <c r="F358" s="16">
        <v>0</v>
      </c>
      <c r="G358" s="16">
        <v>0</v>
      </c>
      <c r="H358" s="16">
        <v>232500</v>
      </c>
    </row>
    <row r="359" spans="2:8" customFormat="1" ht="15" customHeight="1" x14ac:dyDescent="0.25">
      <c r="B359" s="13">
        <v>61308</v>
      </c>
      <c r="C359" s="14" t="s">
        <v>355</v>
      </c>
      <c r="D359" s="15">
        <f t="shared" si="4"/>
        <v>0</v>
      </c>
      <c r="E359" s="16"/>
      <c r="F359" s="16">
        <v>0</v>
      </c>
      <c r="G359" s="16">
        <v>0</v>
      </c>
      <c r="H359" s="16">
        <v>0</v>
      </c>
    </row>
    <row r="360" spans="2:8" customFormat="1" ht="15" customHeight="1" x14ac:dyDescent="0.25">
      <c r="B360" s="10">
        <v>61400</v>
      </c>
      <c r="C360" s="11" t="s">
        <v>356</v>
      </c>
      <c r="D360" s="12">
        <f>SUM(D361:D363)</f>
        <v>0</v>
      </c>
      <c r="E360" s="12">
        <v>0</v>
      </c>
      <c r="F360" s="12">
        <v>0</v>
      </c>
      <c r="G360" s="12">
        <v>0</v>
      </c>
      <c r="H360" s="12">
        <v>0</v>
      </c>
    </row>
    <row r="361" spans="2:8" customFormat="1" ht="15" customHeight="1" x14ac:dyDescent="0.25">
      <c r="B361" s="13">
        <v>61401</v>
      </c>
      <c r="C361" s="14" t="s">
        <v>357</v>
      </c>
      <c r="D361" s="15">
        <f t="shared" ref="D361:D363" si="5">+E361+F361+G361+H361</f>
        <v>0</v>
      </c>
      <c r="E361" s="16"/>
      <c r="F361" s="16">
        <v>0</v>
      </c>
      <c r="G361" s="16">
        <v>0</v>
      </c>
      <c r="H361" s="16">
        <v>0</v>
      </c>
    </row>
    <row r="362" spans="2:8" customFormat="1" ht="15" customHeight="1" x14ac:dyDescent="0.25">
      <c r="B362" s="13">
        <v>61402</v>
      </c>
      <c r="C362" s="14" t="s">
        <v>358</v>
      </c>
      <c r="D362" s="15">
        <f t="shared" si="5"/>
        <v>0</v>
      </c>
      <c r="E362" s="16"/>
      <c r="F362" s="16">
        <v>0</v>
      </c>
      <c r="G362" s="16">
        <v>0</v>
      </c>
      <c r="H362" s="16">
        <v>0</v>
      </c>
    </row>
    <row r="363" spans="2:8" customFormat="1" ht="15" customHeight="1" x14ac:dyDescent="0.25">
      <c r="B363" s="13">
        <v>61403</v>
      </c>
      <c r="C363" s="14" t="s">
        <v>359</v>
      </c>
      <c r="D363" s="15">
        <f t="shared" si="5"/>
        <v>0</v>
      </c>
      <c r="E363" s="16"/>
      <c r="F363" s="16">
        <v>0</v>
      </c>
      <c r="G363" s="16">
        <v>0</v>
      </c>
      <c r="H363" s="16">
        <v>0</v>
      </c>
    </row>
    <row r="364" spans="2:8" customFormat="1" ht="15" customHeight="1" x14ac:dyDescent="0.25">
      <c r="B364" s="10">
        <v>61500</v>
      </c>
      <c r="C364" s="11" t="s">
        <v>360</v>
      </c>
      <c r="D364" s="12">
        <f>SUM(D365:D368)</f>
        <v>7139632.1299999999</v>
      </c>
      <c r="E364" s="12">
        <v>0</v>
      </c>
      <c r="F364" s="12">
        <v>310000</v>
      </c>
      <c r="G364" s="12">
        <v>0</v>
      </c>
      <c r="H364" s="12">
        <v>6829632.1299999999</v>
      </c>
    </row>
    <row r="365" spans="2:8" customFormat="1" ht="15" customHeight="1" x14ac:dyDescent="0.25">
      <c r="B365" s="13">
        <v>61501</v>
      </c>
      <c r="C365" s="14" t="s">
        <v>361</v>
      </c>
      <c r="D365" s="15">
        <f t="shared" ref="D365:D368" si="6">+E365+F365+G365+H365</f>
        <v>0</v>
      </c>
      <c r="E365" s="16"/>
      <c r="F365" s="16">
        <v>0</v>
      </c>
      <c r="G365" s="16">
        <v>0</v>
      </c>
      <c r="H365" s="16">
        <v>0</v>
      </c>
    </row>
    <row r="366" spans="2:8" customFormat="1" x14ac:dyDescent="0.25">
      <c r="B366" s="13">
        <v>61502</v>
      </c>
      <c r="C366" s="14" t="s">
        <v>362</v>
      </c>
      <c r="D366" s="15">
        <f>+E366+F366+G366+H366</f>
        <v>6321009.71</v>
      </c>
      <c r="E366" s="16">
        <v>0</v>
      </c>
      <c r="F366" s="16">
        <v>310000</v>
      </c>
      <c r="G366" s="16">
        <v>0</v>
      </c>
      <c r="H366" s="18">
        <v>6011009.71</v>
      </c>
    </row>
    <row r="367" spans="2:8" customFormat="1" ht="15" customHeight="1" x14ac:dyDescent="0.25">
      <c r="B367" s="13">
        <v>61503</v>
      </c>
      <c r="C367" s="14" t="s">
        <v>363</v>
      </c>
      <c r="D367" s="15">
        <f t="shared" si="6"/>
        <v>0</v>
      </c>
      <c r="E367" s="16"/>
      <c r="F367" s="16">
        <v>0</v>
      </c>
      <c r="G367" s="16">
        <v>0</v>
      </c>
      <c r="H367" s="16">
        <v>0</v>
      </c>
    </row>
    <row r="368" spans="2:8" customFormat="1" x14ac:dyDescent="0.25">
      <c r="B368" s="13">
        <v>61504</v>
      </c>
      <c r="C368" s="14" t="s">
        <v>364</v>
      </c>
      <c r="D368" s="15">
        <f t="shared" si="6"/>
        <v>818622.42</v>
      </c>
      <c r="E368" s="16"/>
      <c r="F368" s="16">
        <v>0</v>
      </c>
      <c r="G368" s="16">
        <v>0</v>
      </c>
      <c r="H368" s="16">
        <v>818622.42</v>
      </c>
    </row>
    <row r="369" spans="2:8" customFormat="1" ht="15" customHeight="1" x14ac:dyDescent="0.25">
      <c r="B369" s="10">
        <v>61600</v>
      </c>
      <c r="C369" s="11" t="s">
        <v>365</v>
      </c>
      <c r="D369" s="12">
        <f>SUM(D370:D372)</f>
        <v>4000062.01</v>
      </c>
      <c r="E369" s="12">
        <v>0</v>
      </c>
      <c r="F369" s="12">
        <v>0</v>
      </c>
      <c r="G369" s="12">
        <v>0</v>
      </c>
      <c r="H369" s="12">
        <v>4000062.01</v>
      </c>
    </row>
    <row r="370" spans="2:8" customFormat="1" x14ac:dyDescent="0.25">
      <c r="B370" s="13">
        <v>61601</v>
      </c>
      <c r="C370" s="14" t="s">
        <v>366</v>
      </c>
      <c r="D370" s="15">
        <f t="shared" ref="D370:D372" si="7">+E370+F370+G370+H370</f>
        <v>4000062.01</v>
      </c>
      <c r="E370" s="16"/>
      <c r="F370" s="16">
        <v>0</v>
      </c>
      <c r="G370" s="16">
        <v>0</v>
      </c>
      <c r="H370" s="16">
        <v>4000062.01</v>
      </c>
    </row>
    <row r="371" spans="2:8" customFormat="1" ht="15" customHeight="1" x14ac:dyDescent="0.25">
      <c r="B371" s="13">
        <v>61605</v>
      </c>
      <c r="C371" s="14" t="s">
        <v>367</v>
      </c>
      <c r="D371" s="15">
        <f t="shared" si="7"/>
        <v>0</v>
      </c>
      <c r="E371" s="16"/>
      <c r="F371" s="16">
        <v>0</v>
      </c>
      <c r="G371" s="16">
        <v>0</v>
      </c>
      <c r="H371" s="16">
        <v>0</v>
      </c>
    </row>
    <row r="372" spans="2:8" customFormat="1" ht="15" customHeight="1" x14ac:dyDescent="0.25">
      <c r="B372" s="13">
        <v>61606</v>
      </c>
      <c r="C372" s="14" t="s">
        <v>368</v>
      </c>
      <c r="D372" s="15">
        <f t="shared" si="7"/>
        <v>0</v>
      </c>
      <c r="E372" s="16"/>
      <c r="F372" s="16">
        <v>0</v>
      </c>
      <c r="G372" s="16">
        <v>0</v>
      </c>
      <c r="H372" s="16">
        <v>0</v>
      </c>
    </row>
    <row r="373" spans="2:8" customFormat="1" ht="15" customHeight="1" x14ac:dyDescent="0.25">
      <c r="B373" s="10">
        <v>61700</v>
      </c>
      <c r="C373" s="11" t="s">
        <v>369</v>
      </c>
      <c r="D373" s="12">
        <f>SUM(D374:D379)</f>
        <v>0</v>
      </c>
      <c r="E373" s="12">
        <v>0</v>
      </c>
      <c r="F373" s="12">
        <v>0</v>
      </c>
      <c r="G373" s="12">
        <v>0</v>
      </c>
      <c r="H373" s="12">
        <v>0</v>
      </c>
    </row>
    <row r="374" spans="2:8" customFormat="1" ht="15" customHeight="1" x14ac:dyDescent="0.25">
      <c r="B374" s="13">
        <v>61701</v>
      </c>
      <c r="C374" s="14" t="s">
        <v>370</v>
      </c>
      <c r="D374" s="15">
        <f t="shared" ref="D374:D379" si="8">+E374+F374+G374+H374</f>
        <v>0</v>
      </c>
      <c r="E374" s="16"/>
      <c r="F374" s="16">
        <v>0</v>
      </c>
      <c r="G374" s="16">
        <v>0</v>
      </c>
      <c r="H374" s="16">
        <v>0</v>
      </c>
    </row>
    <row r="375" spans="2:8" customFormat="1" ht="15" customHeight="1" x14ac:dyDescent="0.25">
      <c r="B375" s="13">
        <v>61702</v>
      </c>
      <c r="C375" s="14" t="s">
        <v>371</v>
      </c>
      <c r="D375" s="15">
        <f t="shared" si="8"/>
        <v>0</v>
      </c>
      <c r="E375" s="16"/>
      <c r="F375" s="16">
        <v>0</v>
      </c>
      <c r="G375" s="16">
        <v>0</v>
      </c>
      <c r="H375" s="16">
        <v>0</v>
      </c>
    </row>
    <row r="376" spans="2:8" customFormat="1" ht="15" customHeight="1" x14ac:dyDescent="0.25">
      <c r="B376" s="13">
        <v>61703</v>
      </c>
      <c r="C376" s="14" t="s">
        <v>372</v>
      </c>
      <c r="D376" s="15">
        <f t="shared" si="8"/>
        <v>0</v>
      </c>
      <c r="E376" s="16"/>
      <c r="F376" s="16">
        <v>0</v>
      </c>
      <c r="G376" s="16">
        <v>0</v>
      </c>
      <c r="H376" s="16">
        <v>0</v>
      </c>
    </row>
    <row r="377" spans="2:8" customFormat="1" ht="15" customHeight="1" x14ac:dyDescent="0.25">
      <c r="B377" s="13">
        <v>61704</v>
      </c>
      <c r="C377" s="14" t="s">
        <v>373</v>
      </c>
      <c r="D377" s="15">
        <f t="shared" si="8"/>
        <v>0</v>
      </c>
      <c r="E377" s="16"/>
      <c r="F377" s="16">
        <v>0</v>
      </c>
      <c r="G377" s="16">
        <v>0</v>
      </c>
      <c r="H377" s="16">
        <v>0</v>
      </c>
    </row>
    <row r="378" spans="2:8" customFormat="1" ht="15" customHeight="1" x14ac:dyDescent="0.25">
      <c r="B378" s="13">
        <v>61705</v>
      </c>
      <c r="C378" s="14" t="s">
        <v>374</v>
      </c>
      <c r="D378" s="15">
        <f t="shared" si="8"/>
        <v>0</v>
      </c>
      <c r="E378" s="16"/>
      <c r="F378" s="16">
        <v>0</v>
      </c>
      <c r="G378" s="16">
        <v>0</v>
      </c>
      <c r="H378" s="16">
        <v>0</v>
      </c>
    </row>
    <row r="379" spans="2:8" customFormat="1" ht="15" customHeight="1" x14ac:dyDescent="0.25">
      <c r="B379" s="13">
        <v>61706</v>
      </c>
      <c r="C379" s="14" t="s">
        <v>375</v>
      </c>
      <c r="D379" s="15">
        <f t="shared" si="8"/>
        <v>0</v>
      </c>
      <c r="E379" s="16"/>
      <c r="F379" s="16">
        <v>0</v>
      </c>
      <c r="G379" s="16">
        <v>0</v>
      </c>
      <c r="H379" s="16">
        <v>0</v>
      </c>
    </row>
    <row r="380" spans="2:8" customFormat="1" ht="22.5" customHeight="1" x14ac:dyDescent="0.25">
      <c r="B380" s="10">
        <v>61900</v>
      </c>
      <c r="C380" s="11" t="s">
        <v>376</v>
      </c>
      <c r="D380" s="12">
        <f>SUM(D381:D384)</f>
        <v>0</v>
      </c>
      <c r="E380" s="12">
        <v>0</v>
      </c>
      <c r="F380" s="12">
        <v>0</v>
      </c>
      <c r="G380" s="12">
        <v>0</v>
      </c>
      <c r="H380" s="12">
        <v>0</v>
      </c>
    </row>
    <row r="381" spans="2:8" customFormat="1" ht="15" customHeight="1" x14ac:dyDescent="0.25">
      <c r="B381" s="13">
        <v>61901</v>
      </c>
      <c r="C381" s="14" t="s">
        <v>377</v>
      </c>
      <c r="D381" s="15">
        <f t="shared" ref="D381:D384" si="9">+E381+F381+G381+H381</f>
        <v>0</v>
      </c>
      <c r="E381" s="16"/>
      <c r="F381" s="16">
        <v>0</v>
      </c>
      <c r="G381" s="16">
        <v>0</v>
      </c>
      <c r="H381" s="16">
        <v>0</v>
      </c>
    </row>
    <row r="382" spans="2:8" customFormat="1" ht="15" customHeight="1" x14ac:dyDescent="0.25">
      <c r="B382" s="13">
        <v>61902</v>
      </c>
      <c r="C382" s="14" t="s">
        <v>378</v>
      </c>
      <c r="D382" s="15">
        <f t="shared" si="9"/>
        <v>0</v>
      </c>
      <c r="E382" s="16"/>
      <c r="F382" s="16">
        <v>0</v>
      </c>
      <c r="G382" s="16">
        <v>0</v>
      </c>
      <c r="H382" s="16">
        <v>0</v>
      </c>
    </row>
    <row r="383" spans="2:8" customFormat="1" ht="15" customHeight="1" x14ac:dyDescent="0.25">
      <c r="B383" s="13">
        <v>61903</v>
      </c>
      <c r="C383" s="14" t="s">
        <v>379</v>
      </c>
      <c r="D383" s="15">
        <f t="shared" si="9"/>
        <v>0</v>
      </c>
      <c r="E383" s="16"/>
      <c r="F383" s="16">
        <v>0</v>
      </c>
      <c r="G383" s="16">
        <v>0</v>
      </c>
      <c r="H383" s="16">
        <v>0</v>
      </c>
    </row>
    <row r="384" spans="2:8" customFormat="1" ht="15" customHeight="1" x14ac:dyDescent="0.25">
      <c r="B384" s="13">
        <v>61904</v>
      </c>
      <c r="C384" s="14" t="s">
        <v>380</v>
      </c>
      <c r="D384" s="15">
        <f t="shared" si="9"/>
        <v>0</v>
      </c>
      <c r="E384" s="16"/>
      <c r="F384" s="16">
        <v>0</v>
      </c>
      <c r="G384" s="16">
        <v>0</v>
      </c>
      <c r="H384" s="16">
        <v>0</v>
      </c>
    </row>
    <row r="385" spans="2:8" customFormat="1" ht="17.25" customHeight="1" x14ac:dyDescent="0.25">
      <c r="B385" s="7">
        <v>62000</v>
      </c>
      <c r="C385" s="8" t="s">
        <v>381</v>
      </c>
      <c r="D385" s="9">
        <f>D386+D393+D403+D411+D415+D420+D429+D440</f>
        <v>0</v>
      </c>
      <c r="E385" s="9">
        <v>0</v>
      </c>
      <c r="F385" s="9">
        <v>0</v>
      </c>
      <c r="G385" s="9">
        <v>0</v>
      </c>
      <c r="H385" s="9">
        <v>0</v>
      </c>
    </row>
    <row r="386" spans="2:8" customFormat="1" ht="15" customHeight="1" x14ac:dyDescent="0.25">
      <c r="B386" s="28">
        <v>62100</v>
      </c>
      <c r="C386" s="11" t="s">
        <v>329</v>
      </c>
      <c r="D386" s="22">
        <f>SUM(D387:D392)</f>
        <v>0</v>
      </c>
      <c r="E386" s="22">
        <v>0</v>
      </c>
      <c r="F386" s="22">
        <v>0</v>
      </c>
      <c r="G386" s="22">
        <v>0</v>
      </c>
      <c r="H386" s="22">
        <v>0</v>
      </c>
    </row>
    <row r="387" spans="2:8" customFormat="1" ht="15" customHeight="1" x14ac:dyDescent="0.25">
      <c r="B387" s="29">
        <v>62101</v>
      </c>
      <c r="C387" s="30" t="s">
        <v>330</v>
      </c>
      <c r="D387" s="15">
        <f t="shared" ref="D387:D392" si="10">+E387+F387+G387+H387</f>
        <v>0</v>
      </c>
      <c r="E387" s="16"/>
      <c r="F387" s="16">
        <v>0</v>
      </c>
      <c r="G387" s="16">
        <v>0</v>
      </c>
      <c r="H387" s="16">
        <v>0</v>
      </c>
    </row>
    <row r="388" spans="2:8" customFormat="1" ht="15" customHeight="1" x14ac:dyDescent="0.25">
      <c r="B388" s="29">
        <v>62102</v>
      </c>
      <c r="C388" s="30" t="s">
        <v>331</v>
      </c>
      <c r="D388" s="15">
        <f t="shared" si="10"/>
        <v>0</v>
      </c>
      <c r="E388" s="16"/>
      <c r="F388" s="16">
        <v>0</v>
      </c>
      <c r="G388" s="16">
        <v>0</v>
      </c>
      <c r="H388" s="16">
        <v>0</v>
      </c>
    </row>
    <row r="389" spans="2:8" customFormat="1" ht="15" customHeight="1" x14ac:dyDescent="0.25">
      <c r="B389" s="29">
        <v>62103</v>
      </c>
      <c r="C389" s="30" t="s">
        <v>332</v>
      </c>
      <c r="D389" s="15">
        <f t="shared" si="10"/>
        <v>0</v>
      </c>
      <c r="E389" s="16"/>
      <c r="F389" s="16">
        <v>0</v>
      </c>
      <c r="G389" s="16">
        <v>0</v>
      </c>
      <c r="H389" s="16">
        <v>0</v>
      </c>
    </row>
    <row r="390" spans="2:8" customFormat="1" ht="15" customHeight="1" x14ac:dyDescent="0.25">
      <c r="B390" s="29">
        <v>62104</v>
      </c>
      <c r="C390" s="30" t="s">
        <v>333</v>
      </c>
      <c r="D390" s="15">
        <f t="shared" si="10"/>
        <v>0</v>
      </c>
      <c r="E390" s="16"/>
      <c r="F390" s="16">
        <v>0</v>
      </c>
      <c r="G390" s="16">
        <v>0</v>
      </c>
      <c r="H390" s="16">
        <v>0</v>
      </c>
    </row>
    <row r="391" spans="2:8" customFormat="1" ht="15" customHeight="1" x14ac:dyDescent="0.25">
      <c r="B391" s="29">
        <v>62105</v>
      </c>
      <c r="C391" s="30" t="s">
        <v>382</v>
      </c>
      <c r="D391" s="15">
        <f t="shared" si="10"/>
        <v>0</v>
      </c>
      <c r="E391" s="16"/>
      <c r="F391" s="16">
        <v>0</v>
      </c>
      <c r="G391" s="16">
        <v>0</v>
      </c>
      <c r="H391" s="16">
        <v>0</v>
      </c>
    </row>
    <row r="392" spans="2:8" customFormat="1" ht="15" customHeight="1" x14ac:dyDescent="0.25">
      <c r="B392" s="29">
        <v>62106</v>
      </c>
      <c r="C392" s="30" t="s">
        <v>335</v>
      </c>
      <c r="D392" s="15">
        <f t="shared" si="10"/>
        <v>0</v>
      </c>
      <c r="E392" s="16"/>
      <c r="F392" s="16">
        <v>0</v>
      </c>
      <c r="G392" s="16">
        <v>0</v>
      </c>
      <c r="H392" s="16">
        <v>0</v>
      </c>
    </row>
    <row r="393" spans="2:8" customFormat="1" ht="15" customHeight="1" x14ac:dyDescent="0.25">
      <c r="B393" s="10">
        <v>62200</v>
      </c>
      <c r="C393" s="11" t="s">
        <v>383</v>
      </c>
      <c r="D393" s="12">
        <f>SUM(D394:D402)</f>
        <v>0</v>
      </c>
      <c r="E393" s="12">
        <v>0</v>
      </c>
      <c r="F393" s="12">
        <v>0</v>
      </c>
      <c r="G393" s="12">
        <v>0</v>
      </c>
      <c r="H393" s="12">
        <v>0</v>
      </c>
    </row>
    <row r="394" spans="2:8" customFormat="1" ht="15" customHeight="1" x14ac:dyDescent="0.25">
      <c r="B394" s="13">
        <v>62201</v>
      </c>
      <c r="C394" s="14" t="s">
        <v>337</v>
      </c>
      <c r="D394" s="15">
        <f t="shared" ref="D394:D402" si="11">+E394+F394+G394+H394</f>
        <v>0</v>
      </c>
      <c r="E394" s="16"/>
      <c r="F394" s="16">
        <v>0</v>
      </c>
      <c r="G394" s="16">
        <v>0</v>
      </c>
      <c r="H394" s="16">
        <v>0</v>
      </c>
    </row>
    <row r="395" spans="2:8" customFormat="1" ht="15" customHeight="1" x14ac:dyDescent="0.25">
      <c r="B395" s="13">
        <v>62202</v>
      </c>
      <c r="C395" s="14" t="s">
        <v>338</v>
      </c>
      <c r="D395" s="15">
        <f t="shared" si="11"/>
        <v>0</v>
      </c>
      <c r="E395" s="16"/>
      <c r="F395" s="16">
        <v>0</v>
      </c>
      <c r="G395" s="16">
        <v>0</v>
      </c>
      <c r="H395" s="16">
        <v>0</v>
      </c>
    </row>
    <row r="396" spans="2:8" customFormat="1" ht="15" customHeight="1" x14ac:dyDescent="0.25">
      <c r="B396" s="13">
        <v>62203</v>
      </c>
      <c r="C396" s="14" t="s">
        <v>340</v>
      </c>
      <c r="D396" s="15">
        <f t="shared" si="11"/>
        <v>0</v>
      </c>
      <c r="E396" s="16"/>
      <c r="F396" s="16">
        <v>0</v>
      </c>
      <c r="G396" s="16">
        <v>0</v>
      </c>
      <c r="H396" s="16">
        <v>0</v>
      </c>
    </row>
    <row r="397" spans="2:8" customFormat="1" ht="15" customHeight="1" x14ac:dyDescent="0.25">
      <c r="B397" s="13">
        <v>62204</v>
      </c>
      <c r="C397" s="14" t="s">
        <v>341</v>
      </c>
      <c r="D397" s="15">
        <f t="shared" si="11"/>
        <v>0</v>
      </c>
      <c r="E397" s="16"/>
      <c r="F397" s="16">
        <v>0</v>
      </c>
      <c r="G397" s="16">
        <v>0</v>
      </c>
      <c r="H397" s="16">
        <v>0</v>
      </c>
    </row>
    <row r="398" spans="2:8" customFormat="1" ht="15" customHeight="1" x14ac:dyDescent="0.25">
      <c r="B398" s="13">
        <v>62205</v>
      </c>
      <c r="C398" s="14" t="s">
        <v>342</v>
      </c>
      <c r="D398" s="15">
        <f t="shared" si="11"/>
        <v>0</v>
      </c>
      <c r="E398" s="16"/>
      <c r="F398" s="16">
        <v>0</v>
      </c>
      <c r="G398" s="16">
        <v>0</v>
      </c>
      <c r="H398" s="16">
        <v>0</v>
      </c>
    </row>
    <row r="399" spans="2:8" customFormat="1" ht="15" customHeight="1" x14ac:dyDescent="0.25">
      <c r="B399" s="13">
        <v>62206</v>
      </c>
      <c r="C399" s="14" t="s">
        <v>345</v>
      </c>
      <c r="D399" s="15">
        <f t="shared" si="11"/>
        <v>0</v>
      </c>
      <c r="E399" s="16"/>
      <c r="F399" s="16">
        <v>0</v>
      </c>
      <c r="G399" s="16">
        <v>0</v>
      </c>
      <c r="H399" s="16">
        <v>0</v>
      </c>
    </row>
    <row r="400" spans="2:8" customFormat="1" ht="15" customHeight="1" x14ac:dyDescent="0.25">
      <c r="B400" s="13">
        <v>62207</v>
      </c>
      <c r="C400" s="14" t="s">
        <v>384</v>
      </c>
      <c r="D400" s="15">
        <f t="shared" si="11"/>
        <v>0</v>
      </c>
      <c r="E400" s="16"/>
      <c r="F400" s="16">
        <v>0</v>
      </c>
      <c r="G400" s="16">
        <v>0</v>
      </c>
      <c r="H400" s="16">
        <v>0</v>
      </c>
    </row>
    <row r="401" spans="2:8" customFormat="1" ht="15" customHeight="1" x14ac:dyDescent="0.25">
      <c r="B401" s="13">
        <v>62208</v>
      </c>
      <c r="C401" s="14" t="s">
        <v>385</v>
      </c>
      <c r="D401" s="15">
        <f t="shared" si="11"/>
        <v>0</v>
      </c>
      <c r="E401" s="16"/>
      <c r="F401" s="16">
        <v>0</v>
      </c>
      <c r="G401" s="16">
        <v>0</v>
      </c>
      <c r="H401" s="16">
        <v>0</v>
      </c>
    </row>
    <row r="402" spans="2:8" customFormat="1" ht="15" customHeight="1" x14ac:dyDescent="0.25">
      <c r="B402" s="13">
        <v>62209</v>
      </c>
      <c r="C402" s="14" t="s">
        <v>386</v>
      </c>
      <c r="D402" s="15">
        <f t="shared" si="11"/>
        <v>0</v>
      </c>
      <c r="E402" s="16"/>
      <c r="F402" s="16">
        <v>0</v>
      </c>
      <c r="G402" s="16">
        <v>0</v>
      </c>
      <c r="H402" s="16">
        <v>0</v>
      </c>
    </row>
    <row r="403" spans="2:8" customFormat="1" ht="22.5" customHeight="1" x14ac:dyDescent="0.25">
      <c r="B403" s="10">
        <v>62300</v>
      </c>
      <c r="C403" s="11" t="s">
        <v>347</v>
      </c>
      <c r="D403" s="12">
        <f>SUM(D404:D410)</f>
        <v>0</v>
      </c>
      <c r="E403" s="12">
        <v>0</v>
      </c>
      <c r="F403" s="12">
        <v>0</v>
      </c>
      <c r="G403" s="12">
        <v>0</v>
      </c>
      <c r="H403" s="12">
        <v>0</v>
      </c>
    </row>
    <row r="404" spans="2:8" customFormat="1" ht="15" customHeight="1" x14ac:dyDescent="0.25">
      <c r="B404" s="13">
        <v>62301</v>
      </c>
      <c r="C404" s="14" t="s">
        <v>348</v>
      </c>
      <c r="D404" s="15">
        <f t="shared" ref="D404:D410" si="12">+E404+F404+G404+H404</f>
        <v>0</v>
      </c>
      <c r="E404" s="16"/>
      <c r="F404" s="16">
        <v>0</v>
      </c>
      <c r="G404" s="16">
        <v>0</v>
      </c>
      <c r="H404" s="16">
        <v>0</v>
      </c>
    </row>
    <row r="405" spans="2:8" customFormat="1" ht="15" customHeight="1" x14ac:dyDescent="0.25">
      <c r="B405" s="13">
        <v>62302</v>
      </c>
      <c r="C405" s="14" t="s">
        <v>387</v>
      </c>
      <c r="D405" s="15">
        <f t="shared" si="12"/>
        <v>0</v>
      </c>
      <c r="E405" s="16"/>
      <c r="F405" s="16">
        <v>0</v>
      </c>
      <c r="G405" s="16">
        <v>0</v>
      </c>
      <c r="H405" s="16">
        <v>0</v>
      </c>
    </row>
    <row r="406" spans="2:8" customFormat="1" ht="15" customHeight="1" x14ac:dyDescent="0.25">
      <c r="B406" s="13">
        <v>62303</v>
      </c>
      <c r="C406" s="14" t="s">
        <v>350</v>
      </c>
      <c r="D406" s="15">
        <f t="shared" si="12"/>
        <v>0</v>
      </c>
      <c r="E406" s="16"/>
      <c r="F406" s="16">
        <v>0</v>
      </c>
      <c r="G406" s="16">
        <v>0</v>
      </c>
      <c r="H406" s="16">
        <v>0</v>
      </c>
    </row>
    <row r="407" spans="2:8" customFormat="1" ht="15" customHeight="1" x14ac:dyDescent="0.25">
      <c r="B407" s="13">
        <v>62304</v>
      </c>
      <c r="C407" s="14" t="s">
        <v>351</v>
      </c>
      <c r="D407" s="15">
        <f t="shared" si="12"/>
        <v>0</v>
      </c>
      <c r="E407" s="16"/>
      <c r="F407" s="16">
        <v>0</v>
      </c>
      <c r="G407" s="16">
        <v>0</v>
      </c>
      <c r="H407" s="16">
        <v>0</v>
      </c>
    </row>
    <row r="408" spans="2:8" customFormat="1" ht="15" customHeight="1" x14ac:dyDescent="0.25">
      <c r="B408" s="13">
        <v>62305</v>
      </c>
      <c r="C408" s="14" t="s">
        <v>388</v>
      </c>
      <c r="D408" s="15">
        <f t="shared" si="12"/>
        <v>0</v>
      </c>
      <c r="E408" s="16"/>
      <c r="F408" s="16">
        <v>0</v>
      </c>
      <c r="G408" s="16">
        <v>0</v>
      </c>
      <c r="H408" s="16">
        <v>0</v>
      </c>
    </row>
    <row r="409" spans="2:8" customFormat="1" ht="15" customHeight="1" x14ac:dyDescent="0.25">
      <c r="B409" s="13">
        <v>62306</v>
      </c>
      <c r="C409" s="14" t="s">
        <v>389</v>
      </c>
      <c r="D409" s="15">
        <f t="shared" si="12"/>
        <v>0</v>
      </c>
      <c r="E409" s="16"/>
      <c r="F409" s="16">
        <v>0</v>
      </c>
      <c r="G409" s="16">
        <v>0</v>
      </c>
      <c r="H409" s="16">
        <v>0</v>
      </c>
    </row>
    <row r="410" spans="2:8" customFormat="1" ht="15" customHeight="1" x14ac:dyDescent="0.25">
      <c r="B410" s="13">
        <v>62307</v>
      </c>
      <c r="C410" s="14" t="s">
        <v>390</v>
      </c>
      <c r="D410" s="15">
        <f t="shared" si="12"/>
        <v>0</v>
      </c>
      <c r="E410" s="16"/>
      <c r="F410" s="16">
        <v>0</v>
      </c>
      <c r="G410" s="16">
        <v>0</v>
      </c>
      <c r="H410" s="16">
        <v>0</v>
      </c>
    </row>
    <row r="411" spans="2:8" customFormat="1" ht="15" customHeight="1" x14ac:dyDescent="0.25">
      <c r="B411" s="10">
        <v>62400</v>
      </c>
      <c r="C411" s="11" t="s">
        <v>356</v>
      </c>
      <c r="D411" s="12">
        <f>SUM(D412:D414)</f>
        <v>0</v>
      </c>
      <c r="E411" s="12">
        <v>0</v>
      </c>
      <c r="F411" s="12">
        <v>0</v>
      </c>
      <c r="G411" s="12">
        <v>0</v>
      </c>
      <c r="H411" s="12">
        <v>0</v>
      </c>
    </row>
    <row r="412" spans="2:8" customFormat="1" ht="15" customHeight="1" x14ac:dyDescent="0.25">
      <c r="B412" s="13">
        <v>62401</v>
      </c>
      <c r="C412" s="14" t="s">
        <v>357</v>
      </c>
      <c r="D412" s="15">
        <f t="shared" ref="D412:D414" si="13">+E412+F412+G412+H412</f>
        <v>0</v>
      </c>
      <c r="E412" s="16"/>
      <c r="F412" s="16">
        <v>0</v>
      </c>
      <c r="G412" s="16">
        <v>0</v>
      </c>
      <c r="H412" s="16">
        <v>0</v>
      </c>
    </row>
    <row r="413" spans="2:8" customFormat="1" ht="15" customHeight="1" x14ac:dyDescent="0.25">
      <c r="B413" s="13">
        <v>62402</v>
      </c>
      <c r="C413" s="14" t="s">
        <v>358</v>
      </c>
      <c r="D413" s="15">
        <f t="shared" si="13"/>
        <v>0</v>
      </c>
      <c r="E413" s="16"/>
      <c r="F413" s="16">
        <v>0</v>
      </c>
      <c r="G413" s="16">
        <v>0</v>
      </c>
      <c r="H413" s="16">
        <v>0</v>
      </c>
    </row>
    <row r="414" spans="2:8" customFormat="1" ht="15" customHeight="1" x14ac:dyDescent="0.25">
      <c r="B414" s="13">
        <v>62403</v>
      </c>
      <c r="C414" s="14" t="s">
        <v>359</v>
      </c>
      <c r="D414" s="15">
        <f t="shared" si="13"/>
        <v>0</v>
      </c>
      <c r="E414" s="16"/>
      <c r="F414" s="16">
        <v>0</v>
      </c>
      <c r="G414" s="16">
        <v>0</v>
      </c>
      <c r="H414" s="16">
        <v>0</v>
      </c>
    </row>
    <row r="415" spans="2:8" customFormat="1" ht="15" customHeight="1" x14ac:dyDescent="0.25">
      <c r="B415" s="10">
        <v>62500</v>
      </c>
      <c r="C415" s="11" t="s">
        <v>360</v>
      </c>
      <c r="D415" s="12">
        <f>SUM(D416:D419)</f>
        <v>0</v>
      </c>
      <c r="E415" s="12">
        <v>0</v>
      </c>
      <c r="F415" s="12">
        <v>0</v>
      </c>
      <c r="G415" s="12">
        <v>0</v>
      </c>
      <c r="H415" s="12">
        <v>0</v>
      </c>
    </row>
    <row r="416" spans="2:8" customFormat="1" ht="15" customHeight="1" x14ac:dyDescent="0.25">
      <c r="B416" s="13">
        <v>62501</v>
      </c>
      <c r="C416" s="14" t="s">
        <v>361</v>
      </c>
      <c r="D416" s="15">
        <f t="shared" ref="D416:D419" si="14">+E416+F416+G416+H416</f>
        <v>0</v>
      </c>
      <c r="E416" s="16"/>
      <c r="F416" s="16">
        <v>0</v>
      </c>
      <c r="G416" s="16">
        <v>0</v>
      </c>
      <c r="H416" s="16">
        <v>0</v>
      </c>
    </row>
    <row r="417" spans="2:8" customFormat="1" ht="15" customHeight="1" x14ac:dyDescent="0.25">
      <c r="B417" s="13">
        <v>62502</v>
      </c>
      <c r="C417" s="14" t="s">
        <v>362</v>
      </c>
      <c r="D417" s="15">
        <f t="shared" si="14"/>
        <v>0</v>
      </c>
      <c r="E417" s="16"/>
      <c r="F417" s="16">
        <v>0</v>
      </c>
      <c r="G417" s="16">
        <v>0</v>
      </c>
      <c r="H417" s="16">
        <v>0</v>
      </c>
    </row>
    <row r="418" spans="2:8" customFormat="1" ht="15" customHeight="1" x14ac:dyDescent="0.25">
      <c r="B418" s="13">
        <v>62503</v>
      </c>
      <c r="C418" s="14" t="s">
        <v>363</v>
      </c>
      <c r="D418" s="15">
        <f t="shared" si="14"/>
        <v>0</v>
      </c>
      <c r="E418" s="16"/>
      <c r="F418" s="16">
        <v>0</v>
      </c>
      <c r="G418" s="16">
        <v>0</v>
      </c>
      <c r="H418" s="16">
        <v>0</v>
      </c>
    </row>
    <row r="419" spans="2:8" customFormat="1" ht="15" customHeight="1" x14ac:dyDescent="0.25">
      <c r="B419" s="13">
        <v>62504</v>
      </c>
      <c r="C419" s="14" t="s">
        <v>391</v>
      </c>
      <c r="D419" s="15">
        <f t="shared" si="14"/>
        <v>0</v>
      </c>
      <c r="E419" s="16"/>
      <c r="F419" s="16">
        <v>0</v>
      </c>
      <c r="G419" s="16">
        <v>0</v>
      </c>
      <c r="H419" s="16">
        <v>0</v>
      </c>
    </row>
    <row r="420" spans="2:8" customFormat="1" ht="15" customHeight="1" x14ac:dyDescent="0.25">
      <c r="B420" s="10">
        <v>62600</v>
      </c>
      <c r="C420" s="11" t="s">
        <v>365</v>
      </c>
      <c r="D420" s="12">
        <f>SUM(D421:D428)</f>
        <v>0</v>
      </c>
      <c r="E420" s="12">
        <v>0</v>
      </c>
      <c r="F420" s="12">
        <v>0</v>
      </c>
      <c r="G420" s="12">
        <v>0</v>
      </c>
      <c r="H420" s="12">
        <v>0</v>
      </c>
    </row>
    <row r="421" spans="2:8" customFormat="1" ht="15" customHeight="1" x14ac:dyDescent="0.25">
      <c r="B421" s="13">
        <v>62601</v>
      </c>
      <c r="C421" s="14" t="s">
        <v>366</v>
      </c>
      <c r="D421" s="15">
        <f t="shared" ref="D421:D428" si="15">+E421+F421+G421+H421</f>
        <v>0</v>
      </c>
      <c r="E421" s="16"/>
      <c r="F421" s="16">
        <v>0</v>
      </c>
      <c r="G421" s="16">
        <v>0</v>
      </c>
      <c r="H421" s="16">
        <v>0</v>
      </c>
    </row>
    <row r="422" spans="2:8" customFormat="1" ht="15" customHeight="1" x14ac:dyDescent="0.25">
      <c r="B422" s="13">
        <v>62603</v>
      </c>
      <c r="C422" s="14" t="s">
        <v>392</v>
      </c>
      <c r="D422" s="15">
        <f t="shared" si="15"/>
        <v>0</v>
      </c>
      <c r="E422" s="16"/>
      <c r="F422" s="16">
        <v>0</v>
      </c>
      <c r="G422" s="16">
        <v>0</v>
      </c>
      <c r="H422" s="16">
        <v>0</v>
      </c>
    </row>
    <row r="423" spans="2:8" customFormat="1" ht="15" customHeight="1" x14ac:dyDescent="0.25">
      <c r="B423" s="29">
        <v>62604</v>
      </c>
      <c r="C423" s="30" t="s">
        <v>393</v>
      </c>
      <c r="D423" s="15">
        <f t="shared" si="15"/>
        <v>0</v>
      </c>
      <c r="E423" s="16"/>
      <c r="F423" s="16">
        <v>0</v>
      </c>
      <c r="G423" s="16">
        <v>0</v>
      </c>
      <c r="H423" s="16">
        <v>0</v>
      </c>
    </row>
    <row r="424" spans="2:8" customFormat="1" ht="15" customHeight="1" x14ac:dyDescent="0.25">
      <c r="B424" s="13">
        <v>62605</v>
      </c>
      <c r="C424" s="14" t="s">
        <v>394</v>
      </c>
      <c r="D424" s="15">
        <f t="shared" si="15"/>
        <v>0</v>
      </c>
      <c r="E424" s="16"/>
      <c r="F424" s="16">
        <v>0</v>
      </c>
      <c r="G424" s="16">
        <v>0</v>
      </c>
      <c r="H424" s="16">
        <v>0</v>
      </c>
    </row>
    <row r="425" spans="2:8" customFormat="1" ht="15" customHeight="1" x14ac:dyDescent="0.25">
      <c r="B425" s="13">
        <v>62606</v>
      </c>
      <c r="C425" s="14" t="s">
        <v>395</v>
      </c>
      <c r="D425" s="15">
        <f t="shared" si="15"/>
        <v>0</v>
      </c>
      <c r="E425" s="16"/>
      <c r="F425" s="16">
        <v>0</v>
      </c>
      <c r="G425" s="16">
        <v>0</v>
      </c>
      <c r="H425" s="16">
        <v>0</v>
      </c>
    </row>
    <row r="426" spans="2:8" customFormat="1" ht="15" customHeight="1" x14ac:dyDescent="0.25">
      <c r="B426" s="13">
        <v>62607</v>
      </c>
      <c r="C426" s="14" t="s">
        <v>396</v>
      </c>
      <c r="D426" s="15">
        <f t="shared" si="15"/>
        <v>0</v>
      </c>
      <c r="E426" s="16"/>
      <c r="F426" s="16">
        <v>0</v>
      </c>
      <c r="G426" s="16">
        <v>0</v>
      </c>
      <c r="H426" s="16">
        <v>0</v>
      </c>
    </row>
    <row r="427" spans="2:8" customFormat="1" ht="15" customHeight="1" x14ac:dyDescent="0.25">
      <c r="B427" s="13">
        <v>62608</v>
      </c>
      <c r="C427" s="14" t="s">
        <v>397</v>
      </c>
      <c r="D427" s="15">
        <f t="shared" si="15"/>
        <v>0</v>
      </c>
      <c r="E427" s="16"/>
      <c r="F427" s="16">
        <v>0</v>
      </c>
      <c r="G427" s="16">
        <v>0</v>
      </c>
      <c r="H427" s="16">
        <v>0</v>
      </c>
    </row>
    <row r="428" spans="2:8" customFormat="1" ht="15" customHeight="1" x14ac:dyDescent="0.25">
      <c r="B428" s="13">
        <v>62609</v>
      </c>
      <c r="C428" s="14" t="s">
        <v>398</v>
      </c>
      <c r="D428" s="15">
        <f t="shared" si="15"/>
        <v>0</v>
      </c>
      <c r="E428" s="16"/>
      <c r="F428" s="16">
        <v>0</v>
      </c>
      <c r="G428" s="16">
        <v>0</v>
      </c>
      <c r="H428" s="16">
        <v>0</v>
      </c>
    </row>
    <row r="429" spans="2:8" customFormat="1" ht="15" customHeight="1" x14ac:dyDescent="0.25">
      <c r="B429" s="10">
        <v>62700</v>
      </c>
      <c r="C429" s="11" t="s">
        <v>369</v>
      </c>
      <c r="D429" s="12">
        <f>SUM(D430:D439)</f>
        <v>0</v>
      </c>
      <c r="E429" s="12">
        <v>0</v>
      </c>
      <c r="F429" s="12">
        <v>0</v>
      </c>
      <c r="G429" s="12">
        <v>0</v>
      </c>
      <c r="H429" s="12">
        <v>0</v>
      </c>
    </row>
    <row r="430" spans="2:8" customFormat="1" ht="15" customHeight="1" x14ac:dyDescent="0.25">
      <c r="B430" s="13">
        <v>62701</v>
      </c>
      <c r="C430" s="14" t="s">
        <v>399</v>
      </c>
      <c r="D430" s="15">
        <f t="shared" ref="D430:D439" si="16">+E430+F430+G430+H430</f>
        <v>0</v>
      </c>
      <c r="E430" s="16"/>
      <c r="F430" s="16">
        <v>0</v>
      </c>
      <c r="G430" s="16">
        <v>0</v>
      </c>
      <c r="H430" s="16">
        <v>0</v>
      </c>
    </row>
    <row r="431" spans="2:8" customFormat="1" ht="15" customHeight="1" x14ac:dyDescent="0.25">
      <c r="B431" s="13">
        <v>62702</v>
      </c>
      <c r="C431" s="14" t="s">
        <v>371</v>
      </c>
      <c r="D431" s="15">
        <f t="shared" si="16"/>
        <v>0</v>
      </c>
      <c r="E431" s="16"/>
      <c r="F431" s="16">
        <v>0</v>
      </c>
      <c r="G431" s="16">
        <v>0</v>
      </c>
      <c r="H431" s="16">
        <v>0</v>
      </c>
    </row>
    <row r="432" spans="2:8" customFormat="1" ht="15" customHeight="1" x14ac:dyDescent="0.25">
      <c r="B432" s="13">
        <v>62703</v>
      </c>
      <c r="C432" s="14" t="s">
        <v>372</v>
      </c>
      <c r="D432" s="15">
        <f t="shared" si="16"/>
        <v>0</v>
      </c>
      <c r="E432" s="16"/>
      <c r="F432" s="16">
        <v>0</v>
      </c>
      <c r="G432" s="16">
        <v>0</v>
      </c>
      <c r="H432" s="16">
        <v>0</v>
      </c>
    </row>
    <row r="433" spans="2:8" customFormat="1" ht="15" customHeight="1" x14ac:dyDescent="0.25">
      <c r="B433" s="13">
        <v>62704</v>
      </c>
      <c r="C433" s="14" t="s">
        <v>373</v>
      </c>
      <c r="D433" s="15">
        <f t="shared" si="16"/>
        <v>0</v>
      </c>
      <c r="E433" s="16"/>
      <c r="F433" s="16">
        <v>0</v>
      </c>
      <c r="G433" s="16">
        <v>0</v>
      </c>
      <c r="H433" s="16">
        <v>0</v>
      </c>
    </row>
    <row r="434" spans="2:8" customFormat="1" ht="15" customHeight="1" x14ac:dyDescent="0.25">
      <c r="B434" s="13">
        <v>62705</v>
      </c>
      <c r="C434" s="14" t="s">
        <v>374</v>
      </c>
      <c r="D434" s="15">
        <f t="shared" si="16"/>
        <v>0</v>
      </c>
      <c r="E434" s="16"/>
      <c r="F434" s="16">
        <v>0</v>
      </c>
      <c r="G434" s="16">
        <v>0</v>
      </c>
      <c r="H434" s="16">
        <v>0</v>
      </c>
    </row>
    <row r="435" spans="2:8" customFormat="1" ht="15" customHeight="1" x14ac:dyDescent="0.25">
      <c r="B435" s="13">
        <v>62706</v>
      </c>
      <c r="C435" s="14" t="s">
        <v>400</v>
      </c>
      <c r="D435" s="15">
        <f t="shared" si="16"/>
        <v>0</v>
      </c>
      <c r="E435" s="16"/>
      <c r="F435" s="16">
        <v>0</v>
      </c>
      <c r="G435" s="16">
        <v>0</v>
      </c>
      <c r="H435" s="16">
        <v>0</v>
      </c>
    </row>
    <row r="436" spans="2:8" customFormat="1" ht="15" customHeight="1" x14ac:dyDescent="0.25">
      <c r="B436" s="13">
        <v>62707</v>
      </c>
      <c r="C436" s="14" t="s">
        <v>401</v>
      </c>
      <c r="D436" s="15">
        <f t="shared" si="16"/>
        <v>0</v>
      </c>
      <c r="E436" s="16"/>
      <c r="F436" s="16">
        <v>0</v>
      </c>
      <c r="G436" s="16">
        <v>0</v>
      </c>
      <c r="H436" s="16">
        <v>0</v>
      </c>
    </row>
    <row r="437" spans="2:8" customFormat="1" ht="15" customHeight="1" x14ac:dyDescent="0.25">
      <c r="B437" s="13">
        <v>62708</v>
      </c>
      <c r="C437" s="14" t="s">
        <v>402</v>
      </c>
      <c r="D437" s="15">
        <f t="shared" si="16"/>
        <v>0</v>
      </c>
      <c r="E437" s="16"/>
      <c r="F437" s="16">
        <v>0</v>
      </c>
      <c r="G437" s="16">
        <v>0</v>
      </c>
      <c r="H437" s="16">
        <v>0</v>
      </c>
    </row>
    <row r="438" spans="2:8" customFormat="1" ht="15" customHeight="1" x14ac:dyDescent="0.25">
      <c r="B438" s="13">
        <v>62709</v>
      </c>
      <c r="C438" s="14" t="s">
        <v>403</v>
      </c>
      <c r="D438" s="15">
        <f t="shared" si="16"/>
        <v>0</v>
      </c>
      <c r="E438" s="16"/>
      <c r="F438" s="16">
        <v>0</v>
      </c>
      <c r="G438" s="16">
        <v>0</v>
      </c>
      <c r="H438" s="16">
        <v>0</v>
      </c>
    </row>
    <row r="439" spans="2:8" customFormat="1" ht="15" customHeight="1" x14ac:dyDescent="0.25">
      <c r="B439" s="13">
        <v>62710</v>
      </c>
      <c r="C439" s="14" t="s">
        <v>404</v>
      </c>
      <c r="D439" s="15">
        <f t="shared" si="16"/>
        <v>0</v>
      </c>
      <c r="E439" s="16"/>
      <c r="F439" s="16">
        <v>0</v>
      </c>
      <c r="G439" s="16">
        <v>0</v>
      </c>
      <c r="H439" s="16">
        <v>0</v>
      </c>
    </row>
    <row r="440" spans="2:8" customFormat="1" ht="22.5" customHeight="1" x14ac:dyDescent="0.25">
      <c r="B440" s="10">
        <v>62900</v>
      </c>
      <c r="C440" s="11" t="s">
        <v>376</v>
      </c>
      <c r="D440" s="12">
        <f>SUM(D441:D445)</f>
        <v>0</v>
      </c>
      <c r="E440" s="12">
        <v>0</v>
      </c>
      <c r="F440" s="12">
        <v>0</v>
      </c>
      <c r="G440" s="12">
        <v>0</v>
      </c>
      <c r="H440" s="12">
        <v>0</v>
      </c>
    </row>
    <row r="441" spans="2:8" customFormat="1" ht="15" customHeight="1" x14ac:dyDescent="0.25">
      <c r="B441" s="13">
        <v>62901</v>
      </c>
      <c r="C441" s="14" t="s">
        <v>377</v>
      </c>
      <c r="D441" s="15">
        <f t="shared" ref="D441:D445" si="17">+E441+F441+G441+H441</f>
        <v>0</v>
      </c>
      <c r="E441" s="16"/>
      <c r="F441" s="16">
        <v>0</v>
      </c>
      <c r="G441" s="16">
        <v>0</v>
      </c>
      <c r="H441" s="16">
        <v>0</v>
      </c>
    </row>
    <row r="442" spans="2:8" customFormat="1" ht="15" customHeight="1" x14ac:dyDescent="0.25">
      <c r="B442" s="13">
        <v>62902</v>
      </c>
      <c r="C442" s="14" t="s">
        <v>378</v>
      </c>
      <c r="D442" s="15">
        <f t="shared" si="17"/>
        <v>0</v>
      </c>
      <c r="E442" s="16"/>
      <c r="F442" s="16">
        <v>0</v>
      </c>
      <c r="G442" s="16">
        <v>0</v>
      </c>
      <c r="H442" s="16">
        <v>0</v>
      </c>
    </row>
    <row r="443" spans="2:8" customFormat="1" ht="15" customHeight="1" x14ac:dyDescent="0.25">
      <c r="B443" s="13">
        <v>62903</v>
      </c>
      <c r="C443" s="14" t="s">
        <v>379</v>
      </c>
      <c r="D443" s="15">
        <f t="shared" si="17"/>
        <v>0</v>
      </c>
      <c r="E443" s="16"/>
      <c r="F443" s="16">
        <v>0</v>
      </c>
      <c r="G443" s="16">
        <v>0</v>
      </c>
      <c r="H443" s="16">
        <v>0</v>
      </c>
    </row>
    <row r="444" spans="2:8" customFormat="1" ht="15" customHeight="1" x14ac:dyDescent="0.25">
      <c r="B444" s="13">
        <v>62904</v>
      </c>
      <c r="C444" s="14" t="s">
        <v>375</v>
      </c>
      <c r="D444" s="15">
        <f t="shared" si="17"/>
        <v>0</v>
      </c>
      <c r="E444" s="16"/>
      <c r="F444" s="16">
        <v>0</v>
      </c>
      <c r="G444" s="16">
        <v>0</v>
      </c>
      <c r="H444" s="16">
        <v>0</v>
      </c>
    </row>
    <row r="445" spans="2:8" customFormat="1" ht="15" customHeight="1" x14ac:dyDescent="0.25">
      <c r="B445" s="13">
        <v>62905</v>
      </c>
      <c r="C445" s="14" t="s">
        <v>405</v>
      </c>
      <c r="D445" s="15">
        <f t="shared" si="17"/>
        <v>0</v>
      </c>
      <c r="E445" s="16"/>
      <c r="F445" s="16">
        <v>0</v>
      </c>
      <c r="G445" s="16">
        <v>0</v>
      </c>
      <c r="H445" s="16">
        <v>0</v>
      </c>
    </row>
    <row r="446" spans="2:8" customFormat="1" ht="18.75" customHeight="1" x14ac:dyDescent="0.25">
      <c r="B446" s="7">
        <v>63000</v>
      </c>
      <c r="C446" s="8" t="s">
        <v>406</v>
      </c>
      <c r="D446" s="9">
        <f>SUM(D447,D453)</f>
        <v>76000</v>
      </c>
      <c r="E446" s="9">
        <v>0</v>
      </c>
      <c r="F446" s="9">
        <v>0</v>
      </c>
      <c r="G446" s="9">
        <v>0</v>
      </c>
      <c r="H446" s="9">
        <v>76000</v>
      </c>
    </row>
    <row r="447" spans="2:8" customFormat="1" ht="22.5" customHeight="1" x14ac:dyDescent="0.25">
      <c r="B447" s="10">
        <v>63100</v>
      </c>
      <c r="C447" s="11" t="s">
        <v>407</v>
      </c>
      <c r="D447" s="12">
        <f>SUM(D448:D452)</f>
        <v>76000</v>
      </c>
      <c r="E447" s="12">
        <v>0</v>
      </c>
      <c r="F447" s="12">
        <v>0</v>
      </c>
      <c r="G447" s="12">
        <v>0</v>
      </c>
      <c r="H447" s="12">
        <v>76000</v>
      </c>
    </row>
    <row r="448" spans="2:8" customFormat="1" x14ac:dyDescent="0.25">
      <c r="B448" s="13">
        <v>63101</v>
      </c>
      <c r="C448" s="14" t="s">
        <v>408</v>
      </c>
      <c r="D448" s="15">
        <f t="shared" ref="D448:D452" si="18">+E448+F448+G448+H448</f>
        <v>76000</v>
      </c>
      <c r="E448" s="16"/>
      <c r="F448" s="16">
        <v>0</v>
      </c>
      <c r="G448" s="16">
        <v>0</v>
      </c>
      <c r="H448" s="18">
        <v>76000</v>
      </c>
    </row>
    <row r="449" spans="2:8" customFormat="1" ht="15" customHeight="1" x14ac:dyDescent="0.25">
      <c r="B449" s="13">
        <v>63102</v>
      </c>
      <c r="C449" s="14" t="s">
        <v>409</v>
      </c>
      <c r="D449" s="15">
        <f t="shared" si="18"/>
        <v>0</v>
      </c>
      <c r="E449" s="16"/>
      <c r="F449" s="16">
        <v>0</v>
      </c>
      <c r="G449" s="16">
        <v>0</v>
      </c>
      <c r="H449" s="16">
        <v>0</v>
      </c>
    </row>
    <row r="450" spans="2:8" customFormat="1" ht="15" customHeight="1" x14ac:dyDescent="0.25">
      <c r="B450" s="13">
        <v>63103</v>
      </c>
      <c r="C450" s="14" t="s">
        <v>410</v>
      </c>
      <c r="D450" s="15">
        <f t="shared" si="18"/>
        <v>0</v>
      </c>
      <c r="E450" s="16"/>
      <c r="F450" s="16">
        <v>0</v>
      </c>
      <c r="G450" s="16">
        <v>0</v>
      </c>
      <c r="H450" s="16">
        <v>0</v>
      </c>
    </row>
    <row r="451" spans="2:8" customFormat="1" ht="15" customHeight="1" x14ac:dyDescent="0.25">
      <c r="B451" s="13">
        <v>63104</v>
      </c>
      <c r="C451" s="14" t="s">
        <v>411</v>
      </c>
      <c r="D451" s="15">
        <f t="shared" si="18"/>
        <v>0</v>
      </c>
      <c r="E451" s="16"/>
      <c r="F451" s="16">
        <v>0</v>
      </c>
      <c r="G451" s="16">
        <v>0</v>
      </c>
      <c r="H451" s="16">
        <v>0</v>
      </c>
    </row>
    <row r="452" spans="2:8" customFormat="1" ht="15" customHeight="1" x14ac:dyDescent="0.25">
      <c r="B452" s="13">
        <v>63105</v>
      </c>
      <c r="C452" s="14" t="s">
        <v>412</v>
      </c>
      <c r="D452" s="15">
        <f t="shared" si="18"/>
        <v>0</v>
      </c>
      <c r="E452" s="16"/>
      <c r="F452" s="16">
        <v>0</v>
      </c>
      <c r="G452" s="16">
        <v>0</v>
      </c>
      <c r="H452" s="16">
        <v>0</v>
      </c>
    </row>
    <row r="453" spans="2:8" customFormat="1" ht="22.5" customHeight="1" x14ac:dyDescent="0.25">
      <c r="B453" s="10">
        <v>63200</v>
      </c>
      <c r="C453" s="11" t="s">
        <v>413</v>
      </c>
      <c r="D453" s="12">
        <f>SUM(D454:D457)</f>
        <v>0</v>
      </c>
      <c r="E453" s="12">
        <v>0</v>
      </c>
      <c r="F453" s="12">
        <v>0</v>
      </c>
      <c r="G453" s="12">
        <v>0</v>
      </c>
      <c r="H453" s="12">
        <v>0</v>
      </c>
    </row>
    <row r="454" spans="2:8" customFormat="1" ht="15" customHeight="1" x14ac:dyDescent="0.25">
      <c r="B454" s="13">
        <v>63201</v>
      </c>
      <c r="C454" s="14" t="s">
        <v>409</v>
      </c>
      <c r="D454" s="15">
        <f t="shared" ref="D454:D457" si="19">+E454+F454+G454+H454</f>
        <v>0</v>
      </c>
      <c r="E454" s="16"/>
      <c r="F454" s="16">
        <v>0</v>
      </c>
      <c r="G454" s="16">
        <v>0</v>
      </c>
      <c r="H454" s="16">
        <v>0</v>
      </c>
    </row>
    <row r="455" spans="2:8" customFormat="1" ht="15" customHeight="1" x14ac:dyDescent="0.25">
      <c r="B455" s="13">
        <v>63202</v>
      </c>
      <c r="C455" s="14" t="s">
        <v>410</v>
      </c>
      <c r="D455" s="15">
        <f t="shared" si="19"/>
        <v>0</v>
      </c>
      <c r="E455" s="16"/>
      <c r="F455" s="16">
        <v>0</v>
      </c>
      <c r="G455" s="16">
        <v>0</v>
      </c>
      <c r="H455" s="16">
        <v>0</v>
      </c>
    </row>
    <row r="456" spans="2:8" customFormat="1" ht="15" customHeight="1" x14ac:dyDescent="0.25">
      <c r="B456" s="13">
        <v>63203</v>
      </c>
      <c r="C456" s="14" t="s">
        <v>411</v>
      </c>
      <c r="D456" s="15">
        <f t="shared" si="19"/>
        <v>0</v>
      </c>
      <c r="E456" s="16"/>
      <c r="F456" s="16">
        <v>0</v>
      </c>
      <c r="G456" s="16">
        <v>0</v>
      </c>
      <c r="H456" s="16">
        <v>0</v>
      </c>
    </row>
    <row r="457" spans="2:8" customFormat="1" ht="15" customHeight="1" x14ac:dyDescent="0.25">
      <c r="B457" s="13">
        <v>63204</v>
      </c>
      <c r="C457" s="14" t="s">
        <v>414</v>
      </c>
      <c r="D457" s="15">
        <f t="shared" si="19"/>
        <v>0</v>
      </c>
      <c r="E457" s="16"/>
      <c r="F457" s="16">
        <v>0</v>
      </c>
      <c r="G457" s="16">
        <v>0</v>
      </c>
      <c r="H457" s="16">
        <v>0</v>
      </c>
    </row>
    <row r="458" spans="2:8" customFormat="1" ht="21.75" customHeight="1" x14ac:dyDescent="0.25">
      <c r="B458" s="7">
        <v>90000</v>
      </c>
      <c r="C458" s="8" t="s">
        <v>415</v>
      </c>
      <c r="D458" s="9">
        <f>D459+D462+D465+D468+D471</f>
        <v>1181751.53</v>
      </c>
      <c r="E458" s="9">
        <v>0</v>
      </c>
      <c r="F458" s="9">
        <v>1181751.53</v>
      </c>
      <c r="G458" s="9">
        <v>0</v>
      </c>
      <c r="H458" s="9">
        <v>0</v>
      </c>
    </row>
    <row r="459" spans="2:8" customFormat="1" ht="15" customHeight="1" x14ac:dyDescent="0.25">
      <c r="B459" s="7">
        <v>91000</v>
      </c>
      <c r="C459" s="8" t="s">
        <v>416</v>
      </c>
      <c r="D459" s="9">
        <f>D460</f>
        <v>1008403.32</v>
      </c>
      <c r="E459" s="9">
        <v>0</v>
      </c>
      <c r="F459" s="9">
        <v>1008403.32</v>
      </c>
      <c r="G459" s="9">
        <v>0</v>
      </c>
      <c r="H459" s="9">
        <v>0</v>
      </c>
    </row>
    <row r="460" spans="2:8" customFormat="1" ht="15" customHeight="1" x14ac:dyDescent="0.25">
      <c r="B460" s="10">
        <v>91100</v>
      </c>
      <c r="C460" s="11" t="s">
        <v>417</v>
      </c>
      <c r="D460" s="12">
        <f>D461</f>
        <v>1008403.32</v>
      </c>
      <c r="E460" s="12">
        <v>0</v>
      </c>
      <c r="F460" s="12">
        <v>1008403.32</v>
      </c>
      <c r="G460" s="12">
        <v>0</v>
      </c>
      <c r="H460" s="12">
        <v>0</v>
      </c>
    </row>
    <row r="461" spans="2:8" customFormat="1" x14ac:dyDescent="0.25">
      <c r="B461" s="13">
        <v>91101</v>
      </c>
      <c r="C461" s="14" t="s">
        <v>418</v>
      </c>
      <c r="D461" s="15">
        <f>+E461+F461+G461+H461</f>
        <v>1008403.32</v>
      </c>
      <c r="E461" s="16"/>
      <c r="F461" s="23">
        <v>1008403.32</v>
      </c>
      <c r="G461" s="16">
        <v>0</v>
      </c>
      <c r="H461" s="16">
        <v>0</v>
      </c>
    </row>
    <row r="462" spans="2:8" customFormat="1" ht="17.25" customHeight="1" x14ac:dyDescent="0.25">
      <c r="B462" s="7">
        <v>92000</v>
      </c>
      <c r="C462" s="8" t="s">
        <v>419</v>
      </c>
      <c r="D462" s="9">
        <f>D463</f>
        <v>173348.21</v>
      </c>
      <c r="E462" s="9">
        <v>0</v>
      </c>
      <c r="F462" s="9">
        <v>173348.21</v>
      </c>
      <c r="G462" s="9">
        <v>0</v>
      </c>
      <c r="H462" s="9">
        <v>0</v>
      </c>
    </row>
    <row r="463" spans="2:8" customFormat="1" ht="15" customHeight="1" x14ac:dyDescent="0.25">
      <c r="B463" s="10">
        <v>92100</v>
      </c>
      <c r="C463" s="11" t="s">
        <v>420</v>
      </c>
      <c r="D463" s="12">
        <f>D464</f>
        <v>173348.21</v>
      </c>
      <c r="E463" s="12">
        <v>0</v>
      </c>
      <c r="F463" s="12">
        <v>173348.21</v>
      </c>
      <c r="G463" s="12">
        <v>0</v>
      </c>
      <c r="H463" s="12">
        <v>0</v>
      </c>
    </row>
    <row r="464" spans="2:8" customFormat="1" x14ac:dyDescent="0.25">
      <c r="B464" s="13">
        <v>92101</v>
      </c>
      <c r="C464" s="14" t="s">
        <v>421</v>
      </c>
      <c r="D464" s="15">
        <f>+E464+F464+G464+H464</f>
        <v>173348.21</v>
      </c>
      <c r="E464" s="16"/>
      <c r="F464" s="23">
        <v>173348.21</v>
      </c>
      <c r="G464" s="16">
        <v>0</v>
      </c>
      <c r="H464" s="16">
        <v>0</v>
      </c>
    </row>
    <row r="465" spans="1:8" ht="18.75" customHeight="1" x14ac:dyDescent="0.25">
      <c r="A465"/>
      <c r="B465" s="7">
        <v>93000</v>
      </c>
      <c r="C465" s="8" t="s">
        <v>422</v>
      </c>
      <c r="D465" s="9">
        <f>D466</f>
        <v>0</v>
      </c>
      <c r="E465" s="9">
        <v>0</v>
      </c>
      <c r="F465" s="9">
        <v>0</v>
      </c>
      <c r="G465" s="9">
        <v>0</v>
      </c>
      <c r="H465" s="9">
        <v>0</v>
      </c>
    </row>
    <row r="466" spans="1:8" ht="15" customHeight="1" x14ac:dyDescent="0.25">
      <c r="A466"/>
      <c r="B466" s="10">
        <v>93100</v>
      </c>
      <c r="C466" s="11" t="s">
        <v>423</v>
      </c>
      <c r="D466" s="12">
        <f>D467</f>
        <v>0</v>
      </c>
      <c r="E466" s="12">
        <v>0</v>
      </c>
      <c r="F466" s="12">
        <v>0</v>
      </c>
      <c r="G466" s="12">
        <v>0</v>
      </c>
      <c r="H466" s="12">
        <v>0</v>
      </c>
    </row>
    <row r="467" spans="1:8" ht="15" customHeight="1" x14ac:dyDescent="0.25">
      <c r="A467"/>
      <c r="B467" s="13">
        <v>93101</v>
      </c>
      <c r="C467" s="14" t="s">
        <v>424</v>
      </c>
      <c r="D467" s="15">
        <f>+E467+F467+G467+H467</f>
        <v>0</v>
      </c>
      <c r="E467" s="16"/>
      <c r="F467" s="16">
        <v>0</v>
      </c>
      <c r="G467" s="16">
        <v>0</v>
      </c>
      <c r="H467" s="16">
        <v>0</v>
      </c>
    </row>
    <row r="468" spans="1:8" ht="17.25" customHeight="1" x14ac:dyDescent="0.25">
      <c r="A468"/>
      <c r="B468" s="7">
        <v>94000</v>
      </c>
      <c r="C468" s="8" t="s">
        <v>425</v>
      </c>
      <c r="D468" s="9">
        <f>D469</f>
        <v>0</v>
      </c>
      <c r="E468" s="9">
        <v>0</v>
      </c>
      <c r="F468" s="9">
        <v>0</v>
      </c>
      <c r="G468" s="9">
        <v>0</v>
      </c>
      <c r="H468" s="9">
        <v>0</v>
      </c>
    </row>
    <row r="469" spans="1:8" ht="15" customHeight="1" x14ac:dyDescent="0.25">
      <c r="A469"/>
      <c r="B469" s="10">
        <v>94100</v>
      </c>
      <c r="C469" s="11" t="s">
        <v>426</v>
      </c>
      <c r="D469" s="12">
        <f>D470</f>
        <v>0</v>
      </c>
      <c r="E469" s="12">
        <v>0</v>
      </c>
      <c r="F469" s="12">
        <v>0</v>
      </c>
      <c r="G469" s="12">
        <v>0</v>
      </c>
      <c r="H469" s="12">
        <v>0</v>
      </c>
    </row>
    <row r="470" spans="1:8" ht="15" customHeight="1" x14ac:dyDescent="0.25">
      <c r="A470"/>
      <c r="B470" s="13">
        <v>94101</v>
      </c>
      <c r="C470" s="14" t="s">
        <v>427</v>
      </c>
      <c r="D470" s="15">
        <f>+E470+F470+G470+H470</f>
        <v>0</v>
      </c>
      <c r="E470" s="16"/>
      <c r="F470" s="16">
        <v>0</v>
      </c>
      <c r="G470" s="16">
        <v>0</v>
      </c>
      <c r="H470" s="16">
        <v>0</v>
      </c>
    </row>
    <row r="471" spans="1:8" ht="18.75" customHeight="1" x14ac:dyDescent="0.25">
      <c r="A471"/>
      <c r="B471" s="7">
        <v>99000</v>
      </c>
      <c r="C471" s="8" t="s">
        <v>428</v>
      </c>
      <c r="D471" s="9">
        <f>D472</f>
        <v>0</v>
      </c>
      <c r="E471" s="9">
        <v>0</v>
      </c>
      <c r="F471" s="9">
        <v>0</v>
      </c>
      <c r="G471" s="9">
        <v>0</v>
      </c>
      <c r="H471" s="9">
        <v>0</v>
      </c>
    </row>
    <row r="472" spans="1:8" ht="15" customHeight="1" x14ac:dyDescent="0.25">
      <c r="A472"/>
      <c r="B472" s="10">
        <v>99100</v>
      </c>
      <c r="C472" s="11" t="s">
        <v>429</v>
      </c>
      <c r="D472" s="12">
        <f>D473</f>
        <v>0</v>
      </c>
      <c r="E472" s="12">
        <v>0</v>
      </c>
      <c r="F472" s="12">
        <v>0</v>
      </c>
      <c r="G472" s="12">
        <v>0</v>
      </c>
      <c r="H472" s="12">
        <v>0</v>
      </c>
    </row>
    <row r="473" spans="1:8" ht="15" customHeight="1" x14ac:dyDescent="0.25">
      <c r="A473"/>
      <c r="B473" s="13">
        <v>99101</v>
      </c>
      <c r="C473" s="14" t="s">
        <v>429</v>
      </c>
      <c r="D473" s="15">
        <f>+E473+F473+G473+H473</f>
        <v>0</v>
      </c>
      <c r="E473" s="16"/>
      <c r="F473" s="16">
        <v>0</v>
      </c>
      <c r="G473" s="16">
        <v>0</v>
      </c>
      <c r="H473" s="16">
        <v>0</v>
      </c>
    </row>
    <row r="474" spans="1:8" ht="28.5" customHeight="1" x14ac:dyDescent="0.25">
      <c r="A474"/>
      <c r="B474" s="7">
        <v>100000</v>
      </c>
      <c r="C474" s="8" t="s">
        <v>430</v>
      </c>
      <c r="D474" s="9">
        <f>D475</f>
        <v>8500000</v>
      </c>
      <c r="E474" s="9">
        <v>8500000</v>
      </c>
      <c r="F474" s="9">
        <v>0</v>
      </c>
      <c r="G474" s="9">
        <v>0</v>
      </c>
      <c r="H474" s="9">
        <v>0</v>
      </c>
    </row>
    <row r="475" spans="1:8" ht="27" customHeight="1" x14ac:dyDescent="0.25">
      <c r="A475"/>
      <c r="B475" s="10">
        <v>101000</v>
      </c>
      <c r="C475" s="11" t="s">
        <v>430</v>
      </c>
      <c r="D475" s="12">
        <f>D476</f>
        <v>8500000</v>
      </c>
      <c r="E475" s="12">
        <v>8500000</v>
      </c>
      <c r="F475" s="12">
        <v>0</v>
      </c>
      <c r="G475" s="12">
        <v>0</v>
      </c>
      <c r="H475" s="12">
        <v>0</v>
      </c>
    </row>
    <row r="476" spans="1:8" x14ac:dyDescent="0.25">
      <c r="A476"/>
      <c r="B476" s="13">
        <v>101001</v>
      </c>
      <c r="C476" s="14" t="s">
        <v>431</v>
      </c>
      <c r="D476" s="15">
        <f>+E476+F476+G476+H476</f>
        <v>8500000</v>
      </c>
      <c r="E476" s="16">
        <v>8500000</v>
      </c>
      <c r="F476" s="16">
        <v>0</v>
      </c>
      <c r="G476" s="16">
        <v>0</v>
      </c>
      <c r="H476" s="16">
        <v>0</v>
      </c>
    </row>
    <row r="477" spans="1:8" x14ac:dyDescent="0.25">
      <c r="A477"/>
      <c r="B477" s="31"/>
      <c r="C477" s="32"/>
      <c r="D477"/>
    </row>
    <row r="478" spans="1:8" x14ac:dyDescent="0.25">
      <c r="A478"/>
      <c r="B478" s="33" t="s">
        <v>432</v>
      </c>
      <c r="C478" s="34"/>
      <c r="D478" s="35">
        <f>+D8+D48+D141+D253+D274+D331+D458+D474</f>
        <v>200929067</v>
      </c>
      <c r="E478" s="35">
        <f>+E8+E48+E141+E253+E274+E331+E458+E474</f>
        <v>35025384</v>
      </c>
      <c r="F478" s="35">
        <f t="shared" ref="F478:H478" si="20">+F8+F48+F141+F253+F274+F331+F458+F474</f>
        <v>74382508</v>
      </c>
      <c r="G478" s="35">
        <f t="shared" si="20"/>
        <v>32974264</v>
      </c>
      <c r="H478" s="35">
        <f t="shared" si="20"/>
        <v>58546911</v>
      </c>
    </row>
    <row r="479" spans="1:8" x14ac:dyDescent="0.25">
      <c r="C479" s="38"/>
    </row>
    <row r="480" spans="1:8" x14ac:dyDescent="0.25">
      <c r="C480" s="38"/>
    </row>
    <row r="481" spans="2:8" x14ac:dyDescent="0.25">
      <c r="C481" s="38"/>
    </row>
    <row r="482" spans="2:8" x14ac:dyDescent="0.25">
      <c r="B482" s="42" t="s">
        <v>433</v>
      </c>
      <c r="C482" s="42"/>
      <c r="D482" s="42"/>
      <c r="E482" s="42"/>
      <c r="F482" s="42"/>
      <c r="G482" s="42"/>
      <c r="H482" s="42"/>
    </row>
    <row r="483" spans="2:8" x14ac:dyDescent="0.25">
      <c r="C483" s="39"/>
    </row>
    <row r="484" spans="2:8" x14ac:dyDescent="0.25">
      <c r="C484" s="40"/>
    </row>
    <row r="485" spans="2:8" x14ac:dyDescent="0.25">
      <c r="C485" s="40"/>
    </row>
    <row r="488" spans="2:8" x14ac:dyDescent="0.25">
      <c r="C488" s="36"/>
    </row>
  </sheetData>
  <autoFilter ref="B5:H476" xr:uid="{00000000-0009-0000-0000-000000000000}"/>
  <mergeCells count="3">
    <mergeCell ref="B1:H1"/>
    <mergeCell ref="B2:H2"/>
    <mergeCell ref="B482:H482"/>
  </mergeCells>
  <printOptions horizontalCentered="1" verticalCentered="1"/>
  <pageMargins left="0.70866141732283472" right="0.9055118110236221" top="0.94488188976377963" bottom="0.94488188976377963" header="0.31496062992125984" footer="0.31496062992125984"/>
  <pageSetup scale="5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FINAL INICIATIVA 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Olga</cp:lastModifiedBy>
  <cp:lastPrinted>2021-10-25T20:52:49Z</cp:lastPrinted>
  <dcterms:created xsi:type="dcterms:W3CDTF">2021-10-21T19:47:17Z</dcterms:created>
  <dcterms:modified xsi:type="dcterms:W3CDTF">2021-10-25T20:55:07Z</dcterms:modified>
</cp:coreProperties>
</file>