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Hoja1" sheetId="11" r:id="rId1"/>
  </sheets>
  <definedNames>
    <definedName name="_xlnm.Print_Area" localSheetId="0">Hoja1!$A$1:$D$166</definedName>
    <definedName name="_xlnm.Print_Titles" localSheetId="0">Hoja1!$1:$4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1" l="1"/>
  <c r="D58" i="11" l="1"/>
  <c r="D81" i="11" l="1"/>
  <c r="D126" i="11"/>
  <c r="D151" i="11" l="1"/>
  <c r="D115" i="11" l="1"/>
  <c r="D95" i="11"/>
  <c r="D99" i="11"/>
  <c r="D54" i="11"/>
  <c r="D24" i="11"/>
  <c r="D11" i="11"/>
  <c r="D108" i="11" l="1"/>
  <c r="D161" i="11" l="1"/>
  <c r="D146" i="11"/>
  <c r="D141" i="11" s="1"/>
  <c r="D137" i="11"/>
  <c r="D124" i="11" s="1"/>
  <c r="D118" i="11"/>
  <c r="D106" i="11" s="1"/>
  <c r="D93" i="11"/>
  <c r="D91" i="11" s="1"/>
  <c r="D64" i="11"/>
  <c r="D48" i="11" s="1"/>
  <c r="D42" i="11"/>
  <c r="D30" i="11"/>
  <c r="D28" i="11" s="1"/>
  <c r="D19" i="11"/>
  <c r="D14" i="11"/>
  <c r="D10" i="11"/>
  <c r="D8" i="11"/>
  <c r="D40" i="11" l="1"/>
  <c r="D6" i="11"/>
  <c r="D159" i="11"/>
  <c r="D164" i="11" l="1"/>
</calcChain>
</file>

<file path=xl/sharedStrings.xml><?xml version="1.0" encoding="utf-8"?>
<sst xmlns="http://schemas.openxmlformats.org/spreadsheetml/2006/main" count="152" uniqueCount="144">
  <si>
    <t>No.</t>
  </si>
  <si>
    <t>NOMBRE</t>
  </si>
  <si>
    <t>IMPUESTOS</t>
  </si>
  <si>
    <t>IMPUESTOS SOBRE LOS INGRESOS</t>
  </si>
  <si>
    <t>SOBRE DIVERSIONES Y ESPECTÁCULOS PÚBLICOS</t>
  </si>
  <si>
    <t>IMPUESTOS SOBRE EL PATRIMONIO</t>
  </si>
  <si>
    <t>PREDIAL</t>
  </si>
  <si>
    <t>IMPUESTO DEL EJERCICIO</t>
  </si>
  <si>
    <t>IMPUESTO DE EJERCICIOS ANTERIORES</t>
  </si>
  <si>
    <t>IMPUESTOS SOBRE LA PRODUCCIÓN, EL CONSUMO Y LAS TRANSACCIONES</t>
  </si>
  <si>
    <t>SOBRE ACTIVIDADES COMERCIALES Y OFICIOS AMBULANTES</t>
  </si>
  <si>
    <t>SOBRE EJERCICIOS DE ACT. MERC., INDUST., AGRIC. Y GANADERAS</t>
  </si>
  <si>
    <t>SOBRE ANUNCIOS</t>
  </si>
  <si>
    <t>SOBRE TRASLACIÓN DE DOMINIO DE BIENES INMUEBLES</t>
  </si>
  <si>
    <t>RECARGOS</t>
  </si>
  <si>
    <t>INDEMNIZACION</t>
  </si>
  <si>
    <t>GASTOS DE EJECUCIÓN</t>
  </si>
  <si>
    <t>MULTAS</t>
  </si>
  <si>
    <t>OTROS IMPUESTOS</t>
  </si>
  <si>
    <t>ADICIONALES SOBRE IMPUESTOS</t>
  </si>
  <si>
    <t>CONTRIBUCIONES DE  MEJORAS</t>
  </si>
  <si>
    <t>CONTRIBUCIÓN DE MEJORAS POR OBRAS PÚBLICAS</t>
  </si>
  <si>
    <t>LAS DE CAPTACIÓN DE AGUA</t>
  </si>
  <si>
    <t>LAS DE INSTALACIÓN DE TUBERÍAS DE DISTRIBUCIÓN DE AGUA</t>
  </si>
  <si>
    <t>LAS DE CONSTRUCCIÓN O RECONSTRUCCIÓN DE ALCANTARILLADO, DRENAJE, DESAGÜE, ENTUBAMIENTO DE AGUAS DE RIOS, ARROYOS Y CANALES</t>
  </si>
  <si>
    <t>LAS DE PAVIMENTACIÓN DE CALLES Y AVENIDAS</t>
  </si>
  <si>
    <t>LAS DE APERTURA, AMPLIACIÓN Y PROLONGACIÓN DE CALLES Y AVENIDAS</t>
  </si>
  <si>
    <t>LAS DE CONSTRUCCIÓN Y RECONSTRUCCIÓN DE BANQUETAS</t>
  </si>
  <si>
    <t>LAS DE INSTALACIÓN DE ALUMBRADO PÚBLICO</t>
  </si>
  <si>
    <t>DERECHOS</t>
  </si>
  <si>
    <t>DERECHOS POR EL USO, GOCE, APROVECHAMIENTO O EXPLOTACIÓN DE BIENES DE DOMINIO PÚBLICO</t>
  </si>
  <si>
    <t>SOBRE VEHÍCULOS</t>
  </si>
  <si>
    <t>POR LA EXPLOTACIÓN COMERCIAL DE MATERIALES DE CONSTRUCCIÓN</t>
  </si>
  <si>
    <t>CANALIZACIÓN DE INSTALACIONES SUBTERRÁNEAS, DE CASETAS TELEFÓNICAS Y POSTES DE LUZ</t>
  </si>
  <si>
    <t>POR ESTABLECIMIENTO DE INSTALACIÓN  DE MOBILIARIO URBANO Y PUBLICITARIO EN LA VÍA PÚBLICA.</t>
  </si>
  <si>
    <t>POR LA AUTORIZACIÓN PARA LA COLOCACIÓN DE ANUNCIOS PUBLICITARIOS, EN LUGARES DISTINTOS DEL PROPIO ESTABLECIMIENTO COMERCIAL, Y EN RELACIÓN A LA CONTAMINACIÓN VISUAL DEL MUNICIPIO.</t>
  </si>
  <si>
    <t>POR ESTACIONAMIENTO DE VEHÍCULOS EN LA VÍA PÚBLICA EN AQUELLOS LUGARES DONDE EXISTEN APARATOS MARCADORES DE TIEMPO</t>
  </si>
  <si>
    <t>DERECHOS POR PRESTACION DE SERVICIOS</t>
  </si>
  <si>
    <t>POR SERVICIOS DE RASTRO</t>
  </si>
  <si>
    <t>POR LA PRESTACIÓN DE SERVICIOS DE PANTEONES MUNICIPALES.</t>
  </si>
  <si>
    <t>POR  SERVICIO DE ALINEACIÓN DE PREDIOS Y FIJACIÓN DE NUMEROS OFICIALES</t>
  </si>
  <si>
    <t>POR CONSTRUCCIONES, RECONSTRUCCIONES, REPARACIONES Y DEMOLICIONES</t>
  </si>
  <si>
    <t>SOBRE FRACCIONAMIENTOS</t>
  </si>
  <si>
    <t>POR COOPERACIÓN PARA OBRAS PUBLICAS</t>
  </si>
  <si>
    <t>EN EFECTIVO</t>
  </si>
  <si>
    <t>EN ESPECIE</t>
  </si>
  <si>
    <t>POR SERVICIO DE GESTIÓN INTEGRAL DE RESIDUOS</t>
  </si>
  <si>
    <t>POR SERVICIOS DE AGUA POTABLE, ALCANTARILLADO Y SANEAMIENTO</t>
  </si>
  <si>
    <t>DEL EJERCICIO</t>
  </si>
  <si>
    <t>EJERCICIOS ANTERIORES</t>
  </si>
  <si>
    <t>REGISTRO DE FIERROS DE HERRAR</t>
  </si>
  <si>
    <t>SOBRE CERTIFICADOS, ACTAS Y LEGALIZACIONES</t>
  </si>
  <si>
    <t>SOBRE EMPADRONAMIENTO</t>
  </si>
  <si>
    <t>EXPEDICIÓN DE LICENCIAS Y REFRENDOS</t>
  </si>
  <si>
    <t>EXPENDIOS DE BEBIDAS ALCOHÓLICAS</t>
  </si>
  <si>
    <t>EXPEDICIÓN</t>
  </si>
  <si>
    <t>REFRENDO</t>
  </si>
  <si>
    <t>MOVIMIENTO DE PATENTES</t>
  </si>
  <si>
    <t>POR APERTURA DE NEGOCIOS EN HORAS EXTRAORDINARIAS</t>
  </si>
  <si>
    <t>POR INSPECCIÓN Y VIGILANCIA PARA LA SEGURIDAD PUBLICA</t>
  </si>
  <si>
    <t>POR REVISIÓN, INSPECCIÓN Y SERVICIOS</t>
  </si>
  <si>
    <t>POR SERVICIOS CATASTRALES</t>
  </si>
  <si>
    <t>POR SERVICIOS DE CERTIFICACIONES, LEGALIZACIONES Y EXPEDICIÓN DE COPIAS CERTIFICADAS</t>
  </si>
  <si>
    <t>POR SERVICIO  PÚBLICO DE ILUMINACIÓN</t>
  </si>
  <si>
    <t>OTROS DERECHOS</t>
  </si>
  <si>
    <t>AGUA</t>
  </si>
  <si>
    <t>REFRENDOS</t>
  </si>
  <si>
    <t>PRODUCTOS</t>
  </si>
  <si>
    <t>ARRENDAMIENTO DE BIENES DEL MPIO.</t>
  </si>
  <si>
    <t>POR ESTABLECIMIENTO DE EMPRESAS QUE DEPENDEN DEL MPIO.</t>
  </si>
  <si>
    <t>POR CRÉDITOS A FAVOR DEL MPIO.</t>
  </si>
  <si>
    <t>RENDIMIENTOS FINANCIEROS</t>
  </si>
  <si>
    <t>CRÉDITOS A FAVOR DEL MUNICIPIO</t>
  </si>
  <si>
    <t>POR VENTA DE BIENES MOSTRENCOS Y ABANDONADOS</t>
  </si>
  <si>
    <t>POR VENTA DE OBJETOS RECOGIDOS POR AUTORIDADES MPALES.</t>
  </si>
  <si>
    <t>EXPROPIACIONES</t>
  </si>
  <si>
    <t>LOS QUE SE OBTENGAN DE LA VENTA DE OBJETOS RECOGIDOS POR AUTORIDADES MUNICIPALES</t>
  </si>
  <si>
    <t>FIANZAS QUE SE HAGAN EFECTIVAS A FAVOR DEL MUNICIPIO POR RESOLUCIONES FIRMES DE AUTORIDAD COMPETENTE</t>
  </si>
  <si>
    <t>APROVECHAMIENTOS</t>
  </si>
  <si>
    <t>MULTAS MUNICIPALES</t>
  </si>
  <si>
    <t>DONATIVOS Y APORTACIONES</t>
  </si>
  <si>
    <t>SUBSIDIOS</t>
  </si>
  <si>
    <t>COOPERACIONES DEL GOB FEDERAL, DEL ESTADO, ORGANISMOS DESCENTRALIZADOS, EMPRESAS DE PARTICIPACIÓN ESTATAL Y DE CUALQUIERA OTRAS PERSONAS</t>
  </si>
  <si>
    <t>MULTAS FEDERALES NO FISCALES</t>
  </si>
  <si>
    <t>NO ESPECIFICADOS</t>
  </si>
  <si>
    <t>ENAJENACIÓN DE BIENES MUEB. E INMUEB. MPALES.</t>
  </si>
  <si>
    <t>PARTICIPACIONES</t>
  </si>
  <si>
    <t>FONDO GENERAL DE PARTICIPACIONES</t>
  </si>
  <si>
    <t>FONDO DE FISCALIZACIÓN</t>
  </si>
  <si>
    <t>FONDO DE FOMENTO MUNICIPAL</t>
  </si>
  <si>
    <t>IMPUESTO SOBRE TENENCIA DE USO DE VEHÍCULOS</t>
  </si>
  <si>
    <t>IMPUESTO ESPECIAL SOBRE PRODUCCIÓN Y SERVICIOS</t>
  </si>
  <si>
    <t>IMPUESTO ESPECIAL SOBRE PRODUCCIÓN Y SERVICIOS SOBRE VENTA DE GASOLINA Y DIESEL</t>
  </si>
  <si>
    <t>IMPUESTO SOBRE AUTOMÓVILES NUEVOS</t>
  </si>
  <si>
    <t>FONDO ESTATAL</t>
  </si>
  <si>
    <t>FONDO DE COMPENSACIÓN ISAN</t>
  </si>
  <si>
    <t>OTROS APOYOS EXTRAORDINARIOS</t>
  </si>
  <si>
    <t>RECAUDACION DE ISR POR SALARIOS</t>
  </si>
  <si>
    <t>APORTACIONES</t>
  </si>
  <si>
    <t>APORTACIONES FEDERALES PARA EL FONDO</t>
  </si>
  <si>
    <t>FONDO DE APORTACIONES PARA EL FORTALECIMIENTO DE LOS MUNICIPIOS</t>
  </si>
  <si>
    <t>FONDO DE APORTACIONES PARA LA INFRAESTRUCTURA SOCIAL MUNICIPAL</t>
  </si>
  <si>
    <t>CONVENIO</t>
  </si>
  <si>
    <t>EQUIDAD DE GENERO INSTITUTO DE LA MUJER</t>
  </si>
  <si>
    <t>COMUNIDADES SALUDABLES</t>
  </si>
  <si>
    <t>MIGRANTES 3X1</t>
  </si>
  <si>
    <t>SEDATU</t>
  </si>
  <si>
    <t xml:space="preserve">OTROS  </t>
  </si>
  <si>
    <t>REMANENTES DE CRÉDITOS DE EJERCICIOS ANTERIORES</t>
  </si>
  <si>
    <t>SUMA TOTAL DE LOS INGRESOS:</t>
  </si>
  <si>
    <t>INGRESO ESTIMADO</t>
  </si>
  <si>
    <t>OTROS PRODUCTOS QUE GENERAN INGRESOS CORRIENTES</t>
  </si>
  <si>
    <t>ACCESORIOS DE IMPUESTOS</t>
  </si>
  <si>
    <t>IMPUESTOS NO COMPRENDIDOS EN LA LEY DE INGRESOS VIGENTE, CAUSADOS EN EJERCICIOS FISCALES ANTERIORES   PENDIENTES DE LIQUIDACIÓN O PAGO.</t>
  </si>
  <si>
    <t>CONTRIBUCIONES DE MEJORAS NO COMPRENDIDAS EN LA LEY DE INGRESOS VIGENTE, CAUSADAS EN EJERCICIOS FISCALES ANTERIORES   PENDIENTES DE LIQUIDACIÓN O PAGO.</t>
  </si>
  <si>
    <t>ACCESORIOS DE DERECHOS</t>
  </si>
  <si>
    <t>DERECHOS NO COMPRENDIDOS EN LA LEY DE INGRESOS VIGENTE, CAUSADAS EN EJERCICIOS FISCALES ANTERIORES   PENDIENTES DE LIQUIDACIÓN O PAGO.</t>
  </si>
  <si>
    <t xml:space="preserve">PRODUCTOS </t>
  </si>
  <si>
    <t>PRODUCTOS NO COMPRENDIDOS EN LA LEY DE INGRESOS VIGENTE,  CAUSADAS EN EJERCICIOS FISCALES ANTERIORES   PENDIENTES DE LIQUIDACIÓN O PAGO.</t>
  </si>
  <si>
    <t xml:space="preserve">APROVECHAMIENTOS </t>
  </si>
  <si>
    <t>APROVECHAMIENTOS PATRIMONIALES</t>
  </si>
  <si>
    <t>ACCESORIOS DE APROVECHAMIENTOS</t>
  </si>
  <si>
    <t>APROVECHAMIENTOS NO COMPRENDIDOS EN LA LEY DE INGRESOS VIGENTE, CAUSADAS EN EJERCICIOS FISCALES ANTERIORES   PENDIENTES DE LIQUIDACIÓN O PAGO.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</si>
  <si>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</si>
  <si>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</si>
  <si>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</si>
  <si>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INGRESOS DERIVADOS DE FINANCIAMIENTOS</t>
  </si>
  <si>
    <t>FINANCIAMIENTO INTERNO</t>
  </si>
  <si>
    <t>LOS QUE PROVIENEN DE OBLIGACIONES CONTRAIDAS POR EL MUNICIPIO A CORTO O LARGO PLAZO, CON ACREEDORES NACIONALES Y PAGADEROS EN EL INTERIOR DEL PAÍS EN MONEDA NACIONAL.</t>
  </si>
  <si>
    <t>FONDO PARA EL DESARROLLO REGIONAL SUSTENTABLE DE ESTADO  Y MUNICIPIOS MINEROS (FONDO MINERO)</t>
  </si>
  <si>
    <r>
      <t>0</t>
    </r>
    <r>
      <rPr>
        <b/>
        <sz val="8"/>
        <color theme="0"/>
        <rFont val="Arial"/>
        <family val="2"/>
      </rPr>
      <t>.</t>
    </r>
    <r>
      <rPr>
        <b/>
        <sz val="8"/>
        <rFont val="Arial"/>
        <family val="2"/>
      </rPr>
      <t>30</t>
    </r>
  </si>
  <si>
    <r>
      <t>0</t>
    </r>
    <r>
      <rPr>
        <b/>
        <sz val="8"/>
        <color theme="0"/>
        <rFont val="Arial"/>
        <family val="2"/>
      </rPr>
      <t>.</t>
    </r>
    <r>
      <rPr>
        <b/>
        <sz val="8"/>
        <rFont val="Arial"/>
        <family val="2"/>
      </rPr>
      <t>301</t>
    </r>
  </si>
  <si>
    <t>Ingresos suspendidos</t>
  </si>
  <si>
    <t>TESORERÍA 2019</t>
  </si>
  <si>
    <t>INICIATIVA DE LEY DE INGRESOS PARA EL EJERCICIO FISCAL 2022</t>
  </si>
  <si>
    <t>TESORERÍA 2020</t>
  </si>
  <si>
    <t>TESORERÍA 2021</t>
  </si>
  <si>
    <t>ISR ENAJENACION DE BIENES INMUEBLES</t>
  </si>
  <si>
    <t>OTRAS LICENCIAS Y PATENTES</t>
  </si>
  <si>
    <t>INTERESES</t>
  </si>
  <si>
    <t>POR SERVICIOS DE SALUD</t>
  </si>
  <si>
    <t>EXPOFERIA</t>
  </si>
  <si>
    <t>MUNICIPIO DE: GOMEZ PALACIO, DGO.</t>
  </si>
  <si>
    <t>POR SERVICIOS DE CAPACITACION EN SEGURIDAD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</si>
</sst>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" fontId="2" fillId="0" borderId="0" xfId="0" applyNumberFormat="1" applyFont="1" applyFill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/>
    <xf numFmtId="4" fontId="2" fillId="0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justify" vertical="center" wrapText="1"/>
    </xf>
    <xf numFmtId="4" fontId="2" fillId="0" borderId="1" xfId="0" applyNumberFormat="1" applyFont="1" applyFill="1" applyBorder="1" applyAlignment="1">
      <alignment horizontal="justify" vertical="center" wrapText="1"/>
    </xf>
    <xf numFmtId="4" fontId="2" fillId="0" borderId="1" xfId="0" applyNumberFormat="1" applyFont="1" applyFill="1" applyBorder="1" applyAlignment="1">
      <alignment horizontal="justify" vertical="justify" wrapText="1"/>
    </xf>
    <xf numFmtId="2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 applyProtection="1">
      <alignment horizontal="left" vertical="center"/>
    </xf>
    <xf numFmtId="4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49" fontId="1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4" fontId="1" fillId="3" borderId="0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 applyProtection="1">
      <alignment horizontal="left" vertical="center" wrapText="1"/>
    </xf>
    <xf numFmtId="4" fontId="2" fillId="4" borderId="1" xfId="0" applyNumberFormat="1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" fontId="2" fillId="4" borderId="0" xfId="0" applyNumberFormat="1" applyFont="1" applyFill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189"/>
  <sheetViews>
    <sheetView tabSelected="1" zoomScale="130" zoomScaleNormal="130" workbookViewId="0">
      <selection activeCell="E65" sqref="E65"/>
    </sheetView>
  </sheetViews>
  <sheetFormatPr baseColWidth="10" defaultColWidth="15" defaultRowHeight="12.75" x14ac:dyDescent="0.25"/>
  <cols>
    <col min="1" max="1" width="6.5703125" style="36" customWidth="1"/>
    <col min="2" max="2" width="8.5703125" style="41" customWidth="1"/>
    <col min="3" max="3" width="52.5703125" style="41" customWidth="1"/>
    <col min="4" max="4" width="13.28515625" style="41" customWidth="1"/>
    <col min="5" max="252" width="15" style="36"/>
    <col min="253" max="253" width="8.5703125" style="36" customWidth="1"/>
    <col min="254" max="254" width="45.7109375" style="36" customWidth="1"/>
    <col min="255" max="255" width="13.7109375" style="36" customWidth="1"/>
    <col min="256" max="256" width="16.85546875" style="36" customWidth="1"/>
    <col min="257" max="257" width="13.7109375" style="36" customWidth="1"/>
    <col min="258" max="258" width="1.7109375" style="36" customWidth="1"/>
    <col min="259" max="259" width="11.42578125" style="36" customWidth="1"/>
    <col min="260" max="508" width="15" style="36"/>
    <col min="509" max="509" width="8.5703125" style="36" customWidth="1"/>
    <col min="510" max="510" width="45.7109375" style="36" customWidth="1"/>
    <col min="511" max="511" width="13.7109375" style="36" customWidth="1"/>
    <col min="512" max="512" width="16.85546875" style="36" customWidth="1"/>
    <col min="513" max="513" width="13.7109375" style="36" customWidth="1"/>
    <col min="514" max="514" width="1.7109375" style="36" customWidth="1"/>
    <col min="515" max="515" width="11.42578125" style="36" customWidth="1"/>
    <col min="516" max="764" width="15" style="36"/>
    <col min="765" max="765" width="8.5703125" style="36" customWidth="1"/>
    <col min="766" max="766" width="45.7109375" style="36" customWidth="1"/>
    <col min="767" max="767" width="13.7109375" style="36" customWidth="1"/>
    <col min="768" max="768" width="16.85546875" style="36" customWidth="1"/>
    <col min="769" max="769" width="13.7109375" style="36" customWidth="1"/>
    <col min="770" max="770" width="1.7109375" style="36" customWidth="1"/>
    <col min="771" max="771" width="11.42578125" style="36" customWidth="1"/>
    <col min="772" max="1020" width="15" style="36"/>
    <col min="1021" max="1021" width="8.5703125" style="36" customWidth="1"/>
    <col min="1022" max="1022" width="45.7109375" style="36" customWidth="1"/>
    <col min="1023" max="1023" width="13.7109375" style="36" customWidth="1"/>
    <col min="1024" max="1024" width="16.85546875" style="36" customWidth="1"/>
    <col min="1025" max="1025" width="13.7109375" style="36" customWidth="1"/>
    <col min="1026" max="1026" width="1.7109375" style="36" customWidth="1"/>
    <col min="1027" max="1027" width="11.42578125" style="36" customWidth="1"/>
    <col min="1028" max="1276" width="15" style="36"/>
    <col min="1277" max="1277" width="8.5703125" style="36" customWidth="1"/>
    <col min="1278" max="1278" width="45.7109375" style="36" customWidth="1"/>
    <col min="1279" max="1279" width="13.7109375" style="36" customWidth="1"/>
    <col min="1280" max="1280" width="16.85546875" style="36" customWidth="1"/>
    <col min="1281" max="1281" width="13.7109375" style="36" customWidth="1"/>
    <col min="1282" max="1282" width="1.7109375" style="36" customWidth="1"/>
    <col min="1283" max="1283" width="11.42578125" style="36" customWidth="1"/>
    <col min="1284" max="1532" width="15" style="36"/>
    <col min="1533" max="1533" width="8.5703125" style="36" customWidth="1"/>
    <col min="1534" max="1534" width="45.7109375" style="36" customWidth="1"/>
    <col min="1535" max="1535" width="13.7109375" style="36" customWidth="1"/>
    <col min="1536" max="1536" width="16.85546875" style="36" customWidth="1"/>
    <col min="1537" max="1537" width="13.7109375" style="36" customWidth="1"/>
    <col min="1538" max="1538" width="1.7109375" style="36" customWidth="1"/>
    <col min="1539" max="1539" width="11.42578125" style="36" customWidth="1"/>
    <col min="1540" max="1788" width="15" style="36"/>
    <col min="1789" max="1789" width="8.5703125" style="36" customWidth="1"/>
    <col min="1790" max="1790" width="45.7109375" style="36" customWidth="1"/>
    <col min="1791" max="1791" width="13.7109375" style="36" customWidth="1"/>
    <col min="1792" max="1792" width="16.85546875" style="36" customWidth="1"/>
    <col min="1793" max="1793" width="13.7109375" style="36" customWidth="1"/>
    <col min="1794" max="1794" width="1.7109375" style="36" customWidth="1"/>
    <col min="1795" max="1795" width="11.42578125" style="36" customWidth="1"/>
    <col min="1796" max="2044" width="15" style="36"/>
    <col min="2045" max="2045" width="8.5703125" style="36" customWidth="1"/>
    <col min="2046" max="2046" width="45.7109375" style="36" customWidth="1"/>
    <col min="2047" max="2047" width="13.7109375" style="36" customWidth="1"/>
    <col min="2048" max="2048" width="16.85546875" style="36" customWidth="1"/>
    <col min="2049" max="2049" width="13.7109375" style="36" customWidth="1"/>
    <col min="2050" max="2050" width="1.7109375" style="36" customWidth="1"/>
    <col min="2051" max="2051" width="11.42578125" style="36" customWidth="1"/>
    <col min="2052" max="2300" width="15" style="36"/>
    <col min="2301" max="2301" width="8.5703125" style="36" customWidth="1"/>
    <col min="2302" max="2302" width="45.7109375" style="36" customWidth="1"/>
    <col min="2303" max="2303" width="13.7109375" style="36" customWidth="1"/>
    <col min="2304" max="2304" width="16.85546875" style="36" customWidth="1"/>
    <col min="2305" max="2305" width="13.7109375" style="36" customWidth="1"/>
    <col min="2306" max="2306" width="1.7109375" style="36" customWidth="1"/>
    <col min="2307" max="2307" width="11.42578125" style="36" customWidth="1"/>
    <col min="2308" max="2556" width="15" style="36"/>
    <col min="2557" max="2557" width="8.5703125" style="36" customWidth="1"/>
    <col min="2558" max="2558" width="45.7109375" style="36" customWidth="1"/>
    <col min="2559" max="2559" width="13.7109375" style="36" customWidth="1"/>
    <col min="2560" max="2560" width="16.85546875" style="36" customWidth="1"/>
    <col min="2561" max="2561" width="13.7109375" style="36" customWidth="1"/>
    <col min="2562" max="2562" width="1.7109375" style="36" customWidth="1"/>
    <col min="2563" max="2563" width="11.42578125" style="36" customWidth="1"/>
    <col min="2564" max="2812" width="15" style="36"/>
    <col min="2813" max="2813" width="8.5703125" style="36" customWidth="1"/>
    <col min="2814" max="2814" width="45.7109375" style="36" customWidth="1"/>
    <col min="2815" max="2815" width="13.7109375" style="36" customWidth="1"/>
    <col min="2816" max="2816" width="16.85546875" style="36" customWidth="1"/>
    <col min="2817" max="2817" width="13.7109375" style="36" customWidth="1"/>
    <col min="2818" max="2818" width="1.7109375" style="36" customWidth="1"/>
    <col min="2819" max="2819" width="11.42578125" style="36" customWidth="1"/>
    <col min="2820" max="3068" width="15" style="36"/>
    <col min="3069" max="3069" width="8.5703125" style="36" customWidth="1"/>
    <col min="3070" max="3070" width="45.7109375" style="36" customWidth="1"/>
    <col min="3071" max="3071" width="13.7109375" style="36" customWidth="1"/>
    <col min="3072" max="3072" width="16.85546875" style="36" customWidth="1"/>
    <col min="3073" max="3073" width="13.7109375" style="36" customWidth="1"/>
    <col min="3074" max="3074" width="1.7109375" style="36" customWidth="1"/>
    <col min="3075" max="3075" width="11.42578125" style="36" customWidth="1"/>
    <col min="3076" max="3324" width="15" style="36"/>
    <col min="3325" max="3325" width="8.5703125" style="36" customWidth="1"/>
    <col min="3326" max="3326" width="45.7109375" style="36" customWidth="1"/>
    <col min="3327" max="3327" width="13.7109375" style="36" customWidth="1"/>
    <col min="3328" max="3328" width="16.85546875" style="36" customWidth="1"/>
    <col min="3329" max="3329" width="13.7109375" style="36" customWidth="1"/>
    <col min="3330" max="3330" width="1.7109375" style="36" customWidth="1"/>
    <col min="3331" max="3331" width="11.42578125" style="36" customWidth="1"/>
    <col min="3332" max="3580" width="15" style="36"/>
    <col min="3581" max="3581" width="8.5703125" style="36" customWidth="1"/>
    <col min="3582" max="3582" width="45.7109375" style="36" customWidth="1"/>
    <col min="3583" max="3583" width="13.7109375" style="36" customWidth="1"/>
    <col min="3584" max="3584" width="16.85546875" style="36" customWidth="1"/>
    <col min="3585" max="3585" width="13.7109375" style="36" customWidth="1"/>
    <col min="3586" max="3586" width="1.7109375" style="36" customWidth="1"/>
    <col min="3587" max="3587" width="11.42578125" style="36" customWidth="1"/>
    <col min="3588" max="3836" width="15" style="36"/>
    <col min="3837" max="3837" width="8.5703125" style="36" customWidth="1"/>
    <col min="3838" max="3838" width="45.7109375" style="36" customWidth="1"/>
    <col min="3839" max="3839" width="13.7109375" style="36" customWidth="1"/>
    <col min="3840" max="3840" width="16.85546875" style="36" customWidth="1"/>
    <col min="3841" max="3841" width="13.7109375" style="36" customWidth="1"/>
    <col min="3842" max="3842" width="1.7109375" style="36" customWidth="1"/>
    <col min="3843" max="3843" width="11.42578125" style="36" customWidth="1"/>
    <col min="3844" max="4092" width="15" style="36"/>
    <col min="4093" max="4093" width="8.5703125" style="36" customWidth="1"/>
    <col min="4094" max="4094" width="45.7109375" style="36" customWidth="1"/>
    <col min="4095" max="4095" width="13.7109375" style="36" customWidth="1"/>
    <col min="4096" max="4096" width="16.85546875" style="36" customWidth="1"/>
    <col min="4097" max="4097" width="13.7109375" style="36" customWidth="1"/>
    <col min="4098" max="4098" width="1.7109375" style="36" customWidth="1"/>
    <col min="4099" max="4099" width="11.42578125" style="36" customWidth="1"/>
    <col min="4100" max="4348" width="15" style="36"/>
    <col min="4349" max="4349" width="8.5703125" style="36" customWidth="1"/>
    <col min="4350" max="4350" width="45.7109375" style="36" customWidth="1"/>
    <col min="4351" max="4351" width="13.7109375" style="36" customWidth="1"/>
    <col min="4352" max="4352" width="16.85546875" style="36" customWidth="1"/>
    <col min="4353" max="4353" width="13.7109375" style="36" customWidth="1"/>
    <col min="4354" max="4354" width="1.7109375" style="36" customWidth="1"/>
    <col min="4355" max="4355" width="11.42578125" style="36" customWidth="1"/>
    <col min="4356" max="4604" width="15" style="36"/>
    <col min="4605" max="4605" width="8.5703125" style="36" customWidth="1"/>
    <col min="4606" max="4606" width="45.7109375" style="36" customWidth="1"/>
    <col min="4607" max="4607" width="13.7109375" style="36" customWidth="1"/>
    <col min="4608" max="4608" width="16.85546875" style="36" customWidth="1"/>
    <col min="4609" max="4609" width="13.7109375" style="36" customWidth="1"/>
    <col min="4610" max="4610" width="1.7109375" style="36" customWidth="1"/>
    <col min="4611" max="4611" width="11.42578125" style="36" customWidth="1"/>
    <col min="4612" max="4860" width="15" style="36"/>
    <col min="4861" max="4861" width="8.5703125" style="36" customWidth="1"/>
    <col min="4862" max="4862" width="45.7109375" style="36" customWidth="1"/>
    <col min="4863" max="4863" width="13.7109375" style="36" customWidth="1"/>
    <col min="4864" max="4864" width="16.85546875" style="36" customWidth="1"/>
    <col min="4865" max="4865" width="13.7109375" style="36" customWidth="1"/>
    <col min="4866" max="4866" width="1.7109375" style="36" customWidth="1"/>
    <col min="4867" max="4867" width="11.42578125" style="36" customWidth="1"/>
    <col min="4868" max="5116" width="15" style="36"/>
    <col min="5117" max="5117" width="8.5703125" style="36" customWidth="1"/>
    <col min="5118" max="5118" width="45.7109375" style="36" customWidth="1"/>
    <col min="5119" max="5119" width="13.7109375" style="36" customWidth="1"/>
    <col min="5120" max="5120" width="16.85546875" style="36" customWidth="1"/>
    <col min="5121" max="5121" width="13.7109375" style="36" customWidth="1"/>
    <col min="5122" max="5122" width="1.7109375" style="36" customWidth="1"/>
    <col min="5123" max="5123" width="11.42578125" style="36" customWidth="1"/>
    <col min="5124" max="5372" width="15" style="36"/>
    <col min="5373" max="5373" width="8.5703125" style="36" customWidth="1"/>
    <col min="5374" max="5374" width="45.7109375" style="36" customWidth="1"/>
    <col min="5375" max="5375" width="13.7109375" style="36" customWidth="1"/>
    <col min="5376" max="5376" width="16.85546875" style="36" customWidth="1"/>
    <col min="5377" max="5377" width="13.7109375" style="36" customWidth="1"/>
    <col min="5378" max="5378" width="1.7109375" style="36" customWidth="1"/>
    <col min="5379" max="5379" width="11.42578125" style="36" customWidth="1"/>
    <col min="5380" max="5628" width="15" style="36"/>
    <col min="5629" max="5629" width="8.5703125" style="36" customWidth="1"/>
    <col min="5630" max="5630" width="45.7109375" style="36" customWidth="1"/>
    <col min="5631" max="5631" width="13.7109375" style="36" customWidth="1"/>
    <col min="5632" max="5632" width="16.85546875" style="36" customWidth="1"/>
    <col min="5633" max="5633" width="13.7109375" style="36" customWidth="1"/>
    <col min="5634" max="5634" width="1.7109375" style="36" customWidth="1"/>
    <col min="5635" max="5635" width="11.42578125" style="36" customWidth="1"/>
    <col min="5636" max="5884" width="15" style="36"/>
    <col min="5885" max="5885" width="8.5703125" style="36" customWidth="1"/>
    <col min="5886" max="5886" width="45.7109375" style="36" customWidth="1"/>
    <col min="5887" max="5887" width="13.7109375" style="36" customWidth="1"/>
    <col min="5888" max="5888" width="16.85546875" style="36" customWidth="1"/>
    <col min="5889" max="5889" width="13.7109375" style="36" customWidth="1"/>
    <col min="5890" max="5890" width="1.7109375" style="36" customWidth="1"/>
    <col min="5891" max="5891" width="11.42578125" style="36" customWidth="1"/>
    <col min="5892" max="6140" width="15" style="36"/>
    <col min="6141" max="6141" width="8.5703125" style="36" customWidth="1"/>
    <col min="6142" max="6142" width="45.7109375" style="36" customWidth="1"/>
    <col min="6143" max="6143" width="13.7109375" style="36" customWidth="1"/>
    <col min="6144" max="6144" width="16.85546875" style="36" customWidth="1"/>
    <col min="6145" max="6145" width="13.7109375" style="36" customWidth="1"/>
    <col min="6146" max="6146" width="1.7109375" style="36" customWidth="1"/>
    <col min="6147" max="6147" width="11.42578125" style="36" customWidth="1"/>
    <col min="6148" max="6396" width="15" style="36"/>
    <col min="6397" max="6397" width="8.5703125" style="36" customWidth="1"/>
    <col min="6398" max="6398" width="45.7109375" style="36" customWidth="1"/>
    <col min="6399" max="6399" width="13.7109375" style="36" customWidth="1"/>
    <col min="6400" max="6400" width="16.85546875" style="36" customWidth="1"/>
    <col min="6401" max="6401" width="13.7109375" style="36" customWidth="1"/>
    <col min="6402" max="6402" width="1.7109375" style="36" customWidth="1"/>
    <col min="6403" max="6403" width="11.42578125" style="36" customWidth="1"/>
    <col min="6404" max="6652" width="15" style="36"/>
    <col min="6653" max="6653" width="8.5703125" style="36" customWidth="1"/>
    <col min="6654" max="6654" width="45.7109375" style="36" customWidth="1"/>
    <col min="6655" max="6655" width="13.7109375" style="36" customWidth="1"/>
    <col min="6656" max="6656" width="16.85546875" style="36" customWidth="1"/>
    <col min="6657" max="6657" width="13.7109375" style="36" customWidth="1"/>
    <col min="6658" max="6658" width="1.7109375" style="36" customWidth="1"/>
    <col min="6659" max="6659" width="11.42578125" style="36" customWidth="1"/>
    <col min="6660" max="6908" width="15" style="36"/>
    <col min="6909" max="6909" width="8.5703125" style="36" customWidth="1"/>
    <col min="6910" max="6910" width="45.7109375" style="36" customWidth="1"/>
    <col min="6911" max="6911" width="13.7109375" style="36" customWidth="1"/>
    <col min="6912" max="6912" width="16.85546875" style="36" customWidth="1"/>
    <col min="6913" max="6913" width="13.7109375" style="36" customWidth="1"/>
    <col min="6914" max="6914" width="1.7109375" style="36" customWidth="1"/>
    <col min="6915" max="6915" width="11.42578125" style="36" customWidth="1"/>
    <col min="6916" max="7164" width="15" style="36"/>
    <col min="7165" max="7165" width="8.5703125" style="36" customWidth="1"/>
    <col min="7166" max="7166" width="45.7109375" style="36" customWidth="1"/>
    <col min="7167" max="7167" width="13.7109375" style="36" customWidth="1"/>
    <col min="7168" max="7168" width="16.85546875" style="36" customWidth="1"/>
    <col min="7169" max="7169" width="13.7109375" style="36" customWidth="1"/>
    <col min="7170" max="7170" width="1.7109375" style="36" customWidth="1"/>
    <col min="7171" max="7171" width="11.42578125" style="36" customWidth="1"/>
    <col min="7172" max="7420" width="15" style="36"/>
    <col min="7421" max="7421" width="8.5703125" style="36" customWidth="1"/>
    <col min="7422" max="7422" width="45.7109375" style="36" customWidth="1"/>
    <col min="7423" max="7423" width="13.7109375" style="36" customWidth="1"/>
    <col min="7424" max="7424" width="16.85546875" style="36" customWidth="1"/>
    <col min="7425" max="7425" width="13.7109375" style="36" customWidth="1"/>
    <col min="7426" max="7426" width="1.7109375" style="36" customWidth="1"/>
    <col min="7427" max="7427" width="11.42578125" style="36" customWidth="1"/>
    <col min="7428" max="7676" width="15" style="36"/>
    <col min="7677" max="7677" width="8.5703125" style="36" customWidth="1"/>
    <col min="7678" max="7678" width="45.7109375" style="36" customWidth="1"/>
    <col min="7679" max="7679" width="13.7109375" style="36" customWidth="1"/>
    <col min="7680" max="7680" width="16.85546875" style="36" customWidth="1"/>
    <col min="7681" max="7681" width="13.7109375" style="36" customWidth="1"/>
    <col min="7682" max="7682" width="1.7109375" style="36" customWidth="1"/>
    <col min="7683" max="7683" width="11.42578125" style="36" customWidth="1"/>
    <col min="7684" max="7932" width="15" style="36"/>
    <col min="7933" max="7933" width="8.5703125" style="36" customWidth="1"/>
    <col min="7934" max="7934" width="45.7109375" style="36" customWidth="1"/>
    <col min="7935" max="7935" width="13.7109375" style="36" customWidth="1"/>
    <col min="7936" max="7936" width="16.85546875" style="36" customWidth="1"/>
    <col min="7937" max="7937" width="13.7109375" style="36" customWidth="1"/>
    <col min="7938" max="7938" width="1.7109375" style="36" customWidth="1"/>
    <col min="7939" max="7939" width="11.42578125" style="36" customWidth="1"/>
    <col min="7940" max="8188" width="15" style="36"/>
    <col min="8189" max="8189" width="8.5703125" style="36" customWidth="1"/>
    <col min="8190" max="8190" width="45.7109375" style="36" customWidth="1"/>
    <col min="8191" max="8191" width="13.7109375" style="36" customWidth="1"/>
    <col min="8192" max="8192" width="16.85546875" style="36" customWidth="1"/>
    <col min="8193" max="8193" width="13.7109375" style="36" customWidth="1"/>
    <col min="8194" max="8194" width="1.7109375" style="36" customWidth="1"/>
    <col min="8195" max="8195" width="11.42578125" style="36" customWidth="1"/>
    <col min="8196" max="8444" width="15" style="36"/>
    <col min="8445" max="8445" width="8.5703125" style="36" customWidth="1"/>
    <col min="8446" max="8446" width="45.7109375" style="36" customWidth="1"/>
    <col min="8447" max="8447" width="13.7109375" style="36" customWidth="1"/>
    <col min="8448" max="8448" width="16.85546875" style="36" customWidth="1"/>
    <col min="8449" max="8449" width="13.7109375" style="36" customWidth="1"/>
    <col min="8450" max="8450" width="1.7109375" style="36" customWidth="1"/>
    <col min="8451" max="8451" width="11.42578125" style="36" customWidth="1"/>
    <col min="8452" max="8700" width="15" style="36"/>
    <col min="8701" max="8701" width="8.5703125" style="36" customWidth="1"/>
    <col min="8702" max="8702" width="45.7109375" style="36" customWidth="1"/>
    <col min="8703" max="8703" width="13.7109375" style="36" customWidth="1"/>
    <col min="8704" max="8704" width="16.85546875" style="36" customWidth="1"/>
    <col min="8705" max="8705" width="13.7109375" style="36" customWidth="1"/>
    <col min="8706" max="8706" width="1.7109375" style="36" customWidth="1"/>
    <col min="8707" max="8707" width="11.42578125" style="36" customWidth="1"/>
    <col min="8708" max="8956" width="15" style="36"/>
    <col min="8957" max="8957" width="8.5703125" style="36" customWidth="1"/>
    <col min="8958" max="8958" width="45.7109375" style="36" customWidth="1"/>
    <col min="8959" max="8959" width="13.7109375" style="36" customWidth="1"/>
    <col min="8960" max="8960" width="16.85546875" style="36" customWidth="1"/>
    <col min="8961" max="8961" width="13.7109375" style="36" customWidth="1"/>
    <col min="8962" max="8962" width="1.7109375" style="36" customWidth="1"/>
    <col min="8963" max="8963" width="11.42578125" style="36" customWidth="1"/>
    <col min="8964" max="9212" width="15" style="36"/>
    <col min="9213" max="9213" width="8.5703125" style="36" customWidth="1"/>
    <col min="9214" max="9214" width="45.7109375" style="36" customWidth="1"/>
    <col min="9215" max="9215" width="13.7109375" style="36" customWidth="1"/>
    <col min="9216" max="9216" width="16.85546875" style="36" customWidth="1"/>
    <col min="9217" max="9217" width="13.7109375" style="36" customWidth="1"/>
    <col min="9218" max="9218" width="1.7109375" style="36" customWidth="1"/>
    <col min="9219" max="9219" width="11.42578125" style="36" customWidth="1"/>
    <col min="9220" max="9468" width="15" style="36"/>
    <col min="9469" max="9469" width="8.5703125" style="36" customWidth="1"/>
    <col min="9470" max="9470" width="45.7109375" style="36" customWidth="1"/>
    <col min="9471" max="9471" width="13.7109375" style="36" customWidth="1"/>
    <col min="9472" max="9472" width="16.85546875" style="36" customWidth="1"/>
    <col min="9473" max="9473" width="13.7109375" style="36" customWidth="1"/>
    <col min="9474" max="9474" width="1.7109375" style="36" customWidth="1"/>
    <col min="9475" max="9475" width="11.42578125" style="36" customWidth="1"/>
    <col min="9476" max="9724" width="15" style="36"/>
    <col min="9725" max="9725" width="8.5703125" style="36" customWidth="1"/>
    <col min="9726" max="9726" width="45.7109375" style="36" customWidth="1"/>
    <col min="9727" max="9727" width="13.7109375" style="36" customWidth="1"/>
    <col min="9728" max="9728" width="16.85546875" style="36" customWidth="1"/>
    <col min="9729" max="9729" width="13.7109375" style="36" customWidth="1"/>
    <col min="9730" max="9730" width="1.7109375" style="36" customWidth="1"/>
    <col min="9731" max="9731" width="11.42578125" style="36" customWidth="1"/>
    <col min="9732" max="9980" width="15" style="36"/>
    <col min="9981" max="9981" width="8.5703125" style="36" customWidth="1"/>
    <col min="9982" max="9982" width="45.7109375" style="36" customWidth="1"/>
    <col min="9983" max="9983" width="13.7109375" style="36" customWidth="1"/>
    <col min="9984" max="9984" width="16.85546875" style="36" customWidth="1"/>
    <col min="9985" max="9985" width="13.7109375" style="36" customWidth="1"/>
    <col min="9986" max="9986" width="1.7109375" style="36" customWidth="1"/>
    <col min="9987" max="9987" width="11.42578125" style="36" customWidth="1"/>
    <col min="9988" max="10236" width="15" style="36"/>
    <col min="10237" max="10237" width="8.5703125" style="36" customWidth="1"/>
    <col min="10238" max="10238" width="45.7109375" style="36" customWidth="1"/>
    <col min="10239" max="10239" width="13.7109375" style="36" customWidth="1"/>
    <col min="10240" max="10240" width="16.85546875" style="36" customWidth="1"/>
    <col min="10241" max="10241" width="13.7109375" style="36" customWidth="1"/>
    <col min="10242" max="10242" width="1.7109375" style="36" customWidth="1"/>
    <col min="10243" max="10243" width="11.42578125" style="36" customWidth="1"/>
    <col min="10244" max="10492" width="15" style="36"/>
    <col min="10493" max="10493" width="8.5703125" style="36" customWidth="1"/>
    <col min="10494" max="10494" width="45.7109375" style="36" customWidth="1"/>
    <col min="10495" max="10495" width="13.7109375" style="36" customWidth="1"/>
    <col min="10496" max="10496" width="16.85546875" style="36" customWidth="1"/>
    <col min="10497" max="10497" width="13.7109375" style="36" customWidth="1"/>
    <col min="10498" max="10498" width="1.7109375" style="36" customWidth="1"/>
    <col min="10499" max="10499" width="11.42578125" style="36" customWidth="1"/>
    <col min="10500" max="10748" width="15" style="36"/>
    <col min="10749" max="10749" width="8.5703125" style="36" customWidth="1"/>
    <col min="10750" max="10750" width="45.7109375" style="36" customWidth="1"/>
    <col min="10751" max="10751" width="13.7109375" style="36" customWidth="1"/>
    <col min="10752" max="10752" width="16.85546875" style="36" customWidth="1"/>
    <col min="10753" max="10753" width="13.7109375" style="36" customWidth="1"/>
    <col min="10754" max="10754" width="1.7109375" style="36" customWidth="1"/>
    <col min="10755" max="10755" width="11.42578125" style="36" customWidth="1"/>
    <col min="10756" max="11004" width="15" style="36"/>
    <col min="11005" max="11005" width="8.5703125" style="36" customWidth="1"/>
    <col min="11006" max="11006" width="45.7109375" style="36" customWidth="1"/>
    <col min="11007" max="11007" width="13.7109375" style="36" customWidth="1"/>
    <col min="11008" max="11008" width="16.85546875" style="36" customWidth="1"/>
    <col min="11009" max="11009" width="13.7109375" style="36" customWidth="1"/>
    <col min="11010" max="11010" width="1.7109375" style="36" customWidth="1"/>
    <col min="11011" max="11011" width="11.42578125" style="36" customWidth="1"/>
    <col min="11012" max="11260" width="15" style="36"/>
    <col min="11261" max="11261" width="8.5703125" style="36" customWidth="1"/>
    <col min="11262" max="11262" width="45.7109375" style="36" customWidth="1"/>
    <col min="11263" max="11263" width="13.7109375" style="36" customWidth="1"/>
    <col min="11264" max="11264" width="16.85546875" style="36" customWidth="1"/>
    <col min="11265" max="11265" width="13.7109375" style="36" customWidth="1"/>
    <col min="11266" max="11266" width="1.7109375" style="36" customWidth="1"/>
    <col min="11267" max="11267" width="11.42578125" style="36" customWidth="1"/>
    <col min="11268" max="11516" width="15" style="36"/>
    <col min="11517" max="11517" width="8.5703125" style="36" customWidth="1"/>
    <col min="11518" max="11518" width="45.7109375" style="36" customWidth="1"/>
    <col min="11519" max="11519" width="13.7109375" style="36" customWidth="1"/>
    <col min="11520" max="11520" width="16.85546875" style="36" customWidth="1"/>
    <col min="11521" max="11521" width="13.7109375" style="36" customWidth="1"/>
    <col min="11522" max="11522" width="1.7109375" style="36" customWidth="1"/>
    <col min="11523" max="11523" width="11.42578125" style="36" customWidth="1"/>
    <col min="11524" max="11772" width="15" style="36"/>
    <col min="11773" max="11773" width="8.5703125" style="36" customWidth="1"/>
    <col min="11774" max="11774" width="45.7109375" style="36" customWidth="1"/>
    <col min="11775" max="11775" width="13.7109375" style="36" customWidth="1"/>
    <col min="11776" max="11776" width="16.85546875" style="36" customWidth="1"/>
    <col min="11777" max="11777" width="13.7109375" style="36" customWidth="1"/>
    <col min="11778" max="11778" width="1.7109375" style="36" customWidth="1"/>
    <col min="11779" max="11779" width="11.42578125" style="36" customWidth="1"/>
    <col min="11780" max="12028" width="15" style="36"/>
    <col min="12029" max="12029" width="8.5703125" style="36" customWidth="1"/>
    <col min="12030" max="12030" width="45.7109375" style="36" customWidth="1"/>
    <col min="12031" max="12031" width="13.7109375" style="36" customWidth="1"/>
    <col min="12032" max="12032" width="16.85546875" style="36" customWidth="1"/>
    <col min="12033" max="12033" width="13.7109375" style="36" customWidth="1"/>
    <col min="12034" max="12034" width="1.7109375" style="36" customWidth="1"/>
    <col min="12035" max="12035" width="11.42578125" style="36" customWidth="1"/>
    <col min="12036" max="12284" width="15" style="36"/>
    <col min="12285" max="12285" width="8.5703125" style="36" customWidth="1"/>
    <col min="12286" max="12286" width="45.7109375" style="36" customWidth="1"/>
    <col min="12287" max="12287" width="13.7109375" style="36" customWidth="1"/>
    <col min="12288" max="12288" width="16.85546875" style="36" customWidth="1"/>
    <col min="12289" max="12289" width="13.7109375" style="36" customWidth="1"/>
    <col min="12290" max="12290" width="1.7109375" style="36" customWidth="1"/>
    <col min="12291" max="12291" width="11.42578125" style="36" customWidth="1"/>
    <col min="12292" max="12540" width="15" style="36"/>
    <col min="12541" max="12541" width="8.5703125" style="36" customWidth="1"/>
    <col min="12542" max="12542" width="45.7109375" style="36" customWidth="1"/>
    <col min="12543" max="12543" width="13.7109375" style="36" customWidth="1"/>
    <col min="12544" max="12544" width="16.85546875" style="36" customWidth="1"/>
    <col min="12545" max="12545" width="13.7109375" style="36" customWidth="1"/>
    <col min="12546" max="12546" width="1.7109375" style="36" customWidth="1"/>
    <col min="12547" max="12547" width="11.42578125" style="36" customWidth="1"/>
    <col min="12548" max="12796" width="15" style="36"/>
    <col min="12797" max="12797" width="8.5703125" style="36" customWidth="1"/>
    <col min="12798" max="12798" width="45.7109375" style="36" customWidth="1"/>
    <col min="12799" max="12799" width="13.7109375" style="36" customWidth="1"/>
    <col min="12800" max="12800" width="16.85546875" style="36" customWidth="1"/>
    <col min="12801" max="12801" width="13.7109375" style="36" customWidth="1"/>
    <col min="12802" max="12802" width="1.7109375" style="36" customWidth="1"/>
    <col min="12803" max="12803" width="11.42578125" style="36" customWidth="1"/>
    <col min="12804" max="13052" width="15" style="36"/>
    <col min="13053" max="13053" width="8.5703125" style="36" customWidth="1"/>
    <col min="13054" max="13054" width="45.7109375" style="36" customWidth="1"/>
    <col min="13055" max="13055" width="13.7109375" style="36" customWidth="1"/>
    <col min="13056" max="13056" width="16.85546875" style="36" customWidth="1"/>
    <col min="13057" max="13057" width="13.7109375" style="36" customWidth="1"/>
    <col min="13058" max="13058" width="1.7109375" style="36" customWidth="1"/>
    <col min="13059" max="13059" width="11.42578125" style="36" customWidth="1"/>
    <col min="13060" max="13308" width="15" style="36"/>
    <col min="13309" max="13309" width="8.5703125" style="36" customWidth="1"/>
    <col min="13310" max="13310" width="45.7109375" style="36" customWidth="1"/>
    <col min="13311" max="13311" width="13.7109375" style="36" customWidth="1"/>
    <col min="13312" max="13312" width="16.85546875" style="36" customWidth="1"/>
    <col min="13313" max="13313" width="13.7109375" style="36" customWidth="1"/>
    <col min="13314" max="13314" width="1.7109375" style="36" customWidth="1"/>
    <col min="13315" max="13315" width="11.42578125" style="36" customWidth="1"/>
    <col min="13316" max="13564" width="15" style="36"/>
    <col min="13565" max="13565" width="8.5703125" style="36" customWidth="1"/>
    <col min="13566" max="13566" width="45.7109375" style="36" customWidth="1"/>
    <col min="13567" max="13567" width="13.7109375" style="36" customWidth="1"/>
    <col min="13568" max="13568" width="16.85546875" style="36" customWidth="1"/>
    <col min="13569" max="13569" width="13.7109375" style="36" customWidth="1"/>
    <col min="13570" max="13570" width="1.7109375" style="36" customWidth="1"/>
    <col min="13571" max="13571" width="11.42578125" style="36" customWidth="1"/>
    <col min="13572" max="13820" width="15" style="36"/>
    <col min="13821" max="13821" width="8.5703125" style="36" customWidth="1"/>
    <col min="13822" max="13822" width="45.7109375" style="36" customWidth="1"/>
    <col min="13823" max="13823" width="13.7109375" style="36" customWidth="1"/>
    <col min="13824" max="13824" width="16.85546875" style="36" customWidth="1"/>
    <col min="13825" max="13825" width="13.7109375" style="36" customWidth="1"/>
    <col min="13826" max="13826" width="1.7109375" style="36" customWidth="1"/>
    <col min="13827" max="13827" width="11.42578125" style="36" customWidth="1"/>
    <col min="13828" max="14076" width="15" style="36"/>
    <col min="14077" max="14077" width="8.5703125" style="36" customWidth="1"/>
    <col min="14078" max="14078" width="45.7109375" style="36" customWidth="1"/>
    <col min="14079" max="14079" width="13.7109375" style="36" customWidth="1"/>
    <col min="14080" max="14080" width="16.85546875" style="36" customWidth="1"/>
    <col min="14081" max="14081" width="13.7109375" style="36" customWidth="1"/>
    <col min="14082" max="14082" width="1.7109375" style="36" customWidth="1"/>
    <col min="14083" max="14083" width="11.42578125" style="36" customWidth="1"/>
    <col min="14084" max="14332" width="15" style="36"/>
    <col min="14333" max="14333" width="8.5703125" style="36" customWidth="1"/>
    <col min="14334" max="14334" width="45.7109375" style="36" customWidth="1"/>
    <col min="14335" max="14335" width="13.7109375" style="36" customWidth="1"/>
    <col min="14336" max="14336" width="16.85546875" style="36" customWidth="1"/>
    <col min="14337" max="14337" width="13.7109375" style="36" customWidth="1"/>
    <col min="14338" max="14338" width="1.7109375" style="36" customWidth="1"/>
    <col min="14339" max="14339" width="11.42578125" style="36" customWidth="1"/>
    <col min="14340" max="14588" width="15" style="36"/>
    <col min="14589" max="14589" width="8.5703125" style="36" customWidth="1"/>
    <col min="14590" max="14590" width="45.7109375" style="36" customWidth="1"/>
    <col min="14591" max="14591" width="13.7109375" style="36" customWidth="1"/>
    <col min="14592" max="14592" width="16.85546875" style="36" customWidth="1"/>
    <col min="14593" max="14593" width="13.7109375" style="36" customWidth="1"/>
    <col min="14594" max="14594" width="1.7109375" style="36" customWidth="1"/>
    <col min="14595" max="14595" width="11.42578125" style="36" customWidth="1"/>
    <col min="14596" max="14844" width="15" style="36"/>
    <col min="14845" max="14845" width="8.5703125" style="36" customWidth="1"/>
    <col min="14846" max="14846" width="45.7109375" style="36" customWidth="1"/>
    <col min="14847" max="14847" width="13.7109375" style="36" customWidth="1"/>
    <col min="14848" max="14848" width="16.85546875" style="36" customWidth="1"/>
    <col min="14849" max="14849" width="13.7109375" style="36" customWidth="1"/>
    <col min="14850" max="14850" width="1.7109375" style="36" customWidth="1"/>
    <col min="14851" max="14851" width="11.42578125" style="36" customWidth="1"/>
    <col min="14852" max="15100" width="15" style="36"/>
    <col min="15101" max="15101" width="8.5703125" style="36" customWidth="1"/>
    <col min="15102" max="15102" width="45.7109375" style="36" customWidth="1"/>
    <col min="15103" max="15103" width="13.7109375" style="36" customWidth="1"/>
    <col min="15104" max="15104" width="16.85546875" style="36" customWidth="1"/>
    <col min="15105" max="15105" width="13.7109375" style="36" customWidth="1"/>
    <col min="15106" max="15106" width="1.7109375" style="36" customWidth="1"/>
    <col min="15107" max="15107" width="11.42578125" style="36" customWidth="1"/>
    <col min="15108" max="15356" width="15" style="36"/>
    <col min="15357" max="15357" width="8.5703125" style="36" customWidth="1"/>
    <col min="15358" max="15358" width="45.7109375" style="36" customWidth="1"/>
    <col min="15359" max="15359" width="13.7109375" style="36" customWidth="1"/>
    <col min="15360" max="15360" width="16.85546875" style="36" customWidth="1"/>
    <col min="15361" max="15361" width="13.7109375" style="36" customWidth="1"/>
    <col min="15362" max="15362" width="1.7109375" style="36" customWidth="1"/>
    <col min="15363" max="15363" width="11.42578125" style="36" customWidth="1"/>
    <col min="15364" max="15612" width="15" style="36"/>
    <col min="15613" max="15613" width="8.5703125" style="36" customWidth="1"/>
    <col min="15614" max="15614" width="45.7109375" style="36" customWidth="1"/>
    <col min="15615" max="15615" width="13.7109375" style="36" customWidth="1"/>
    <col min="15616" max="15616" width="16.85546875" style="36" customWidth="1"/>
    <col min="15617" max="15617" width="13.7109375" style="36" customWidth="1"/>
    <col min="15618" max="15618" width="1.7109375" style="36" customWidth="1"/>
    <col min="15619" max="15619" width="11.42578125" style="36" customWidth="1"/>
    <col min="15620" max="15868" width="15" style="36"/>
    <col min="15869" max="15869" width="8.5703125" style="36" customWidth="1"/>
    <col min="15870" max="15870" width="45.7109375" style="36" customWidth="1"/>
    <col min="15871" max="15871" width="13.7109375" style="36" customWidth="1"/>
    <col min="15872" max="15872" width="16.85546875" style="36" customWidth="1"/>
    <col min="15873" max="15873" width="13.7109375" style="36" customWidth="1"/>
    <col min="15874" max="15874" width="1.7109375" style="36" customWidth="1"/>
    <col min="15875" max="15875" width="11.42578125" style="36" customWidth="1"/>
    <col min="15876" max="16124" width="15" style="36"/>
    <col min="16125" max="16125" width="8.5703125" style="36" customWidth="1"/>
    <col min="16126" max="16126" width="45.7109375" style="36" customWidth="1"/>
    <col min="16127" max="16127" width="13.7109375" style="36" customWidth="1"/>
    <col min="16128" max="16128" width="16.85546875" style="36" customWidth="1"/>
    <col min="16129" max="16129" width="13.7109375" style="36" customWidth="1"/>
    <col min="16130" max="16130" width="1.7109375" style="36" customWidth="1"/>
    <col min="16131" max="16131" width="11.42578125" style="36" customWidth="1"/>
    <col min="16132" max="16384" width="15" style="36"/>
  </cols>
  <sheetData>
    <row r="1" spans="2:52" x14ac:dyDescent="0.25">
      <c r="B1" s="50" t="s">
        <v>142</v>
      </c>
      <c r="C1" s="51"/>
      <c r="D1" s="52"/>
    </row>
    <row r="2" spans="2:52" x14ac:dyDescent="0.25">
      <c r="B2" s="53" t="s">
        <v>134</v>
      </c>
      <c r="C2" s="54"/>
      <c r="D2" s="55"/>
    </row>
    <row r="3" spans="2:52" s="38" customFormat="1" x14ac:dyDescent="0.25">
      <c r="B3" s="37"/>
      <c r="C3" s="37"/>
      <c r="D3" s="37"/>
    </row>
    <row r="4" spans="2:52" s="40" customFormat="1" ht="22.5" x14ac:dyDescent="0.25">
      <c r="B4" s="11" t="s">
        <v>0</v>
      </c>
      <c r="C4" s="11" t="s">
        <v>1</v>
      </c>
      <c r="D4" s="12" t="s">
        <v>110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</row>
    <row r="5" spans="2:52" s="1" customFormat="1" ht="11.25" x14ac:dyDescent="0.25">
      <c r="B5" s="2"/>
      <c r="C5" s="3"/>
      <c r="D5" s="4"/>
    </row>
    <row r="6" spans="2:52" s="40" customFormat="1" ht="12" x14ac:dyDescent="0.25">
      <c r="B6" s="13">
        <v>1</v>
      </c>
      <c r="C6" s="14" t="s">
        <v>2</v>
      </c>
      <c r="D6" s="15">
        <f>SUM(D8,D10,D14,D19,D24,D26)</f>
        <v>165105612.28000003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</row>
    <row r="7" spans="2:52" s="7" customFormat="1" ht="11.25" x14ac:dyDescent="0.25">
      <c r="B7" s="2"/>
      <c r="C7" s="6"/>
      <c r="D7" s="4"/>
    </row>
    <row r="8" spans="2:52" s="40" customFormat="1" ht="12" x14ac:dyDescent="0.25">
      <c r="B8" s="16">
        <v>110</v>
      </c>
      <c r="C8" s="17" t="s">
        <v>3</v>
      </c>
      <c r="D8" s="18">
        <f>+D9</f>
        <v>604082.81000000006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</row>
    <row r="9" spans="2:52" s="40" customFormat="1" ht="12" x14ac:dyDescent="0.2">
      <c r="B9" s="16">
        <v>1101</v>
      </c>
      <c r="C9" s="19" t="s">
        <v>4</v>
      </c>
      <c r="D9" s="20">
        <v>604082.81000000006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</row>
    <row r="10" spans="2:52" s="5" customFormat="1" ht="11.25" x14ac:dyDescent="0.25">
      <c r="B10" s="16">
        <v>120</v>
      </c>
      <c r="C10" s="17" t="s">
        <v>5</v>
      </c>
      <c r="D10" s="22">
        <f>+D11</f>
        <v>79056248.74000001</v>
      </c>
    </row>
    <row r="11" spans="2:52" s="1" customFormat="1" ht="11.25" x14ac:dyDescent="0.25">
      <c r="B11" s="16">
        <v>1201</v>
      </c>
      <c r="C11" s="19" t="s">
        <v>6</v>
      </c>
      <c r="D11" s="21">
        <f>SUM(D12:D13)</f>
        <v>79056248.74000001</v>
      </c>
    </row>
    <row r="12" spans="2:52" s="1" customFormat="1" ht="11.25" x14ac:dyDescent="0.2">
      <c r="B12" s="16">
        <v>12011</v>
      </c>
      <c r="C12" s="19" t="s">
        <v>7</v>
      </c>
      <c r="D12" s="23">
        <v>65625951.780000001</v>
      </c>
    </row>
    <row r="13" spans="2:52" s="1" customFormat="1" ht="11.25" x14ac:dyDescent="0.2">
      <c r="B13" s="16">
        <v>12012</v>
      </c>
      <c r="C13" s="19" t="s">
        <v>8</v>
      </c>
      <c r="D13" s="23">
        <v>13430296.960000001</v>
      </c>
    </row>
    <row r="14" spans="2:52" s="1" customFormat="1" ht="22.5" x14ac:dyDescent="0.25">
      <c r="B14" s="16">
        <v>130</v>
      </c>
      <c r="C14" s="24" t="s">
        <v>9</v>
      </c>
      <c r="D14" s="22">
        <f>SUM(D15:D18)</f>
        <v>76297525.150000006</v>
      </c>
    </row>
    <row r="15" spans="2:52" s="1" customFormat="1" ht="11.25" x14ac:dyDescent="0.25">
      <c r="B15" s="46">
        <v>1301</v>
      </c>
      <c r="C15" s="45" t="s">
        <v>10</v>
      </c>
      <c r="D15" s="21">
        <v>0</v>
      </c>
    </row>
    <row r="16" spans="2:52" s="1" customFormat="1" ht="11.25" x14ac:dyDescent="0.25">
      <c r="B16" s="46">
        <v>1302</v>
      </c>
      <c r="C16" s="45" t="s">
        <v>11</v>
      </c>
      <c r="D16" s="21">
        <v>0</v>
      </c>
    </row>
    <row r="17" spans="2:52" s="1" customFormat="1" ht="11.25" x14ac:dyDescent="0.25">
      <c r="B17" s="46">
        <v>1303</v>
      </c>
      <c r="C17" s="47" t="s">
        <v>12</v>
      </c>
      <c r="D17" s="21">
        <v>0</v>
      </c>
    </row>
    <row r="18" spans="2:52" s="1" customFormat="1" ht="11.25" x14ac:dyDescent="0.2">
      <c r="B18" s="16">
        <v>1304</v>
      </c>
      <c r="C18" s="19" t="s">
        <v>13</v>
      </c>
      <c r="D18" s="20">
        <v>76297525.150000006</v>
      </c>
    </row>
    <row r="19" spans="2:52" s="5" customFormat="1" ht="11.25" x14ac:dyDescent="0.25">
      <c r="B19" s="16">
        <v>170</v>
      </c>
      <c r="C19" s="24" t="s">
        <v>112</v>
      </c>
      <c r="D19" s="22">
        <f>SUM(D20:D23)</f>
        <v>9147753.5800000001</v>
      </c>
    </row>
    <row r="20" spans="2:52" s="1" customFormat="1" ht="11.25" x14ac:dyDescent="0.2">
      <c r="B20" s="16">
        <v>1701</v>
      </c>
      <c r="C20" s="25" t="s">
        <v>14</v>
      </c>
      <c r="D20" s="20">
        <v>9100000</v>
      </c>
    </row>
    <row r="21" spans="2:52" s="1" customFormat="1" ht="11.25" x14ac:dyDescent="0.25">
      <c r="B21" s="16">
        <v>1702</v>
      </c>
      <c r="C21" s="19" t="s">
        <v>15</v>
      </c>
      <c r="D21" s="21">
        <v>47223.14</v>
      </c>
    </row>
    <row r="22" spans="2:52" s="1" customFormat="1" ht="11.25" x14ac:dyDescent="0.2">
      <c r="B22" s="16">
        <v>1703</v>
      </c>
      <c r="C22" s="19" t="s">
        <v>16</v>
      </c>
      <c r="D22" s="23">
        <v>529.44000000000005</v>
      </c>
    </row>
    <row r="23" spans="2:52" s="1" customFormat="1" ht="11.25" x14ac:dyDescent="0.25">
      <c r="B23" s="16">
        <v>1704</v>
      </c>
      <c r="C23" s="19" t="s">
        <v>17</v>
      </c>
      <c r="D23" s="21">
        <v>1</v>
      </c>
    </row>
    <row r="24" spans="2:52" s="1" customFormat="1" ht="11.25" x14ac:dyDescent="0.25">
      <c r="B24" s="16">
        <v>180</v>
      </c>
      <c r="C24" s="17" t="s">
        <v>18</v>
      </c>
      <c r="D24" s="21">
        <f>SUM(D25)</f>
        <v>1</v>
      </c>
    </row>
    <row r="25" spans="2:52" s="1" customFormat="1" ht="11.25" x14ac:dyDescent="0.2">
      <c r="B25" s="16">
        <v>1801</v>
      </c>
      <c r="C25" s="19" t="s">
        <v>19</v>
      </c>
      <c r="D25" s="23">
        <v>1</v>
      </c>
    </row>
    <row r="26" spans="2:52" s="1" customFormat="1" ht="33.75" x14ac:dyDescent="0.25">
      <c r="B26" s="16">
        <v>190</v>
      </c>
      <c r="C26" s="24" t="s">
        <v>113</v>
      </c>
      <c r="D26" s="22">
        <v>1</v>
      </c>
    </row>
    <row r="27" spans="2:52" s="1" customFormat="1" ht="11.25" x14ac:dyDescent="0.25">
      <c r="B27" s="2"/>
      <c r="C27" s="3"/>
      <c r="D27" s="4"/>
    </row>
    <row r="28" spans="2:52" s="40" customFormat="1" ht="12" x14ac:dyDescent="0.25">
      <c r="B28" s="13">
        <v>3</v>
      </c>
      <c r="C28" s="14" t="s">
        <v>20</v>
      </c>
      <c r="D28" s="15">
        <f>SUM(D30,D38)</f>
        <v>8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</row>
    <row r="29" spans="2:52" s="7" customFormat="1" ht="11.25" x14ac:dyDescent="0.25">
      <c r="B29" s="2"/>
      <c r="C29" s="6"/>
      <c r="D29" s="4"/>
    </row>
    <row r="30" spans="2:52" s="1" customFormat="1" ht="11.25" x14ac:dyDescent="0.25">
      <c r="B30" s="16">
        <v>310</v>
      </c>
      <c r="C30" s="17" t="s">
        <v>21</v>
      </c>
      <c r="D30" s="21">
        <f>SUM(D31:D37)</f>
        <v>7</v>
      </c>
    </row>
    <row r="31" spans="2:52" s="1" customFormat="1" ht="11.25" x14ac:dyDescent="0.25">
      <c r="B31" s="16">
        <v>3101</v>
      </c>
      <c r="C31" s="19" t="s">
        <v>22</v>
      </c>
      <c r="D31" s="21">
        <v>1</v>
      </c>
    </row>
    <row r="32" spans="2:52" s="1" customFormat="1" ht="11.25" x14ac:dyDescent="0.25">
      <c r="B32" s="16">
        <v>3102</v>
      </c>
      <c r="C32" s="25" t="s">
        <v>23</v>
      </c>
      <c r="D32" s="21">
        <v>1</v>
      </c>
    </row>
    <row r="33" spans="2:52" s="1" customFormat="1" ht="33.75" x14ac:dyDescent="0.25">
      <c r="B33" s="16">
        <v>3103</v>
      </c>
      <c r="C33" s="25" t="s">
        <v>24</v>
      </c>
      <c r="D33" s="21">
        <v>1</v>
      </c>
    </row>
    <row r="34" spans="2:52" s="1" customFormat="1" ht="11.25" x14ac:dyDescent="0.25">
      <c r="B34" s="16">
        <v>3104</v>
      </c>
      <c r="C34" s="19" t="s">
        <v>25</v>
      </c>
      <c r="D34" s="21">
        <v>1</v>
      </c>
    </row>
    <row r="35" spans="2:52" s="1" customFormat="1" ht="22.5" x14ac:dyDescent="0.25">
      <c r="B35" s="16">
        <v>3105</v>
      </c>
      <c r="C35" s="25" t="s">
        <v>26</v>
      </c>
      <c r="D35" s="21">
        <v>1</v>
      </c>
    </row>
    <row r="36" spans="2:52" s="1" customFormat="1" ht="11.25" x14ac:dyDescent="0.25">
      <c r="B36" s="16">
        <v>3106</v>
      </c>
      <c r="C36" s="25" t="s">
        <v>27</v>
      </c>
      <c r="D36" s="21">
        <v>1</v>
      </c>
    </row>
    <row r="37" spans="2:52" s="1" customFormat="1" ht="11.25" x14ac:dyDescent="0.25">
      <c r="B37" s="16">
        <v>3107</v>
      </c>
      <c r="C37" s="19" t="s">
        <v>28</v>
      </c>
      <c r="D37" s="21">
        <v>1</v>
      </c>
    </row>
    <row r="38" spans="2:52" s="1" customFormat="1" ht="33.75" x14ac:dyDescent="0.25">
      <c r="B38" s="16">
        <v>390</v>
      </c>
      <c r="C38" s="24" t="s">
        <v>114</v>
      </c>
      <c r="D38" s="21">
        <v>1</v>
      </c>
    </row>
    <row r="39" spans="2:52" s="1" customFormat="1" ht="11.25" x14ac:dyDescent="0.25">
      <c r="B39" s="2"/>
      <c r="C39" s="3"/>
      <c r="D39" s="4"/>
    </row>
    <row r="40" spans="2:52" s="40" customFormat="1" ht="12" x14ac:dyDescent="0.25">
      <c r="B40" s="13">
        <v>4</v>
      </c>
      <c r="C40" s="14" t="s">
        <v>29</v>
      </c>
      <c r="D40" s="15">
        <f>SUM(D42,D48,D79,D81,D89)</f>
        <v>589496377.7299999</v>
      </c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</row>
    <row r="41" spans="2:52" s="7" customFormat="1" ht="11.25" x14ac:dyDescent="0.25">
      <c r="B41" s="2"/>
      <c r="C41" s="6"/>
      <c r="D41" s="4"/>
    </row>
    <row r="42" spans="2:52" s="1" customFormat="1" ht="22.5" x14ac:dyDescent="0.25">
      <c r="B42" s="16">
        <v>410</v>
      </c>
      <c r="C42" s="24" t="s">
        <v>30</v>
      </c>
      <c r="D42" s="21">
        <f>SUM(D43:D47)</f>
        <v>22852082.369999997</v>
      </c>
    </row>
    <row r="43" spans="2:52" s="1" customFormat="1" ht="11.25" x14ac:dyDescent="0.25">
      <c r="B43" s="16">
        <v>4101</v>
      </c>
      <c r="C43" s="19" t="s">
        <v>31</v>
      </c>
      <c r="D43" s="21">
        <v>3087353.78</v>
      </c>
    </row>
    <row r="44" spans="2:52" s="1" customFormat="1" ht="22.5" x14ac:dyDescent="0.25">
      <c r="B44" s="16">
        <v>4102</v>
      </c>
      <c r="C44" s="25" t="s">
        <v>32</v>
      </c>
      <c r="D44" s="21">
        <v>1</v>
      </c>
    </row>
    <row r="45" spans="2:52" s="1" customFormat="1" ht="22.5" x14ac:dyDescent="0.25">
      <c r="B45" s="16">
        <v>4103</v>
      </c>
      <c r="C45" s="25" t="s">
        <v>33</v>
      </c>
      <c r="D45" s="21">
        <v>897435.26</v>
      </c>
    </row>
    <row r="46" spans="2:52" s="1" customFormat="1" ht="22.5" x14ac:dyDescent="0.25">
      <c r="B46" s="16">
        <v>4104</v>
      </c>
      <c r="C46" s="25" t="s">
        <v>34</v>
      </c>
      <c r="D46" s="21">
        <v>1</v>
      </c>
    </row>
    <row r="47" spans="2:52" s="1" customFormat="1" ht="33.75" x14ac:dyDescent="0.2">
      <c r="B47" s="16">
        <v>4106</v>
      </c>
      <c r="C47" s="25" t="s">
        <v>36</v>
      </c>
      <c r="D47" s="23">
        <v>18867291.329999998</v>
      </c>
    </row>
    <row r="48" spans="2:52" s="1" customFormat="1" ht="11.25" x14ac:dyDescent="0.25">
      <c r="B48" s="16">
        <v>430</v>
      </c>
      <c r="C48" s="16" t="s">
        <v>37</v>
      </c>
      <c r="D48" s="22">
        <f>+D49+D50+D51+D52+D53+D57+D58+D61+D62+D63+D70+D71+D72+D73+D74+D75+D76+D64+D54+D69+D77+D78</f>
        <v>554338430.17999995</v>
      </c>
    </row>
    <row r="49" spans="2:4" s="1" customFormat="1" ht="11.25" x14ac:dyDescent="0.2">
      <c r="B49" s="16">
        <v>4301</v>
      </c>
      <c r="C49" s="19" t="s">
        <v>38</v>
      </c>
      <c r="D49" s="20">
        <v>7705981.6299999999</v>
      </c>
    </row>
    <row r="50" spans="2:4" s="1" customFormat="1" ht="11.25" x14ac:dyDescent="0.25">
      <c r="B50" s="16">
        <v>4302</v>
      </c>
      <c r="C50" s="25" t="s">
        <v>39</v>
      </c>
      <c r="D50" s="21">
        <v>447591.84</v>
      </c>
    </row>
    <row r="51" spans="2:4" s="1" customFormat="1" ht="26.25" customHeight="1" x14ac:dyDescent="0.25">
      <c r="B51" s="46">
        <v>4303</v>
      </c>
      <c r="C51" s="45" t="s">
        <v>40</v>
      </c>
      <c r="D51" s="21">
        <v>0</v>
      </c>
    </row>
    <row r="52" spans="2:4" s="5" customFormat="1" ht="22.5" x14ac:dyDescent="0.25">
      <c r="B52" s="16">
        <v>4304</v>
      </c>
      <c r="C52" s="25" t="s">
        <v>41</v>
      </c>
      <c r="D52" s="21">
        <v>6640338.4299999997</v>
      </c>
    </row>
    <row r="53" spans="2:4" s="1" customFormat="1" ht="11.25" x14ac:dyDescent="0.25">
      <c r="B53" s="16">
        <v>4305</v>
      </c>
      <c r="C53" s="19" t="s">
        <v>42</v>
      </c>
      <c r="D53" s="21">
        <v>513877.41</v>
      </c>
    </row>
    <row r="54" spans="2:4" s="1" customFormat="1" ht="11.25" x14ac:dyDescent="0.25">
      <c r="B54" s="16">
        <v>4306</v>
      </c>
      <c r="C54" s="19" t="s">
        <v>43</v>
      </c>
      <c r="D54" s="21">
        <f>+D55+D56</f>
        <v>58749.75</v>
      </c>
    </row>
    <row r="55" spans="2:4" s="1" customFormat="1" ht="11.25" x14ac:dyDescent="0.25">
      <c r="B55" s="16">
        <v>43061</v>
      </c>
      <c r="C55" s="19" t="s">
        <v>44</v>
      </c>
      <c r="D55" s="21">
        <v>58748.75</v>
      </c>
    </row>
    <row r="56" spans="2:4" s="1" customFormat="1" ht="11.25" x14ac:dyDescent="0.25">
      <c r="B56" s="16">
        <v>43062</v>
      </c>
      <c r="C56" s="19" t="s">
        <v>45</v>
      </c>
      <c r="D56" s="21">
        <v>1</v>
      </c>
    </row>
    <row r="57" spans="2:4" s="1" customFormat="1" ht="11.25" x14ac:dyDescent="0.25">
      <c r="B57" s="16">
        <v>4307</v>
      </c>
      <c r="C57" s="19" t="s">
        <v>46</v>
      </c>
      <c r="D57" s="21">
        <v>23562438.030000001</v>
      </c>
    </row>
    <row r="58" spans="2:4" s="1" customFormat="1" ht="22.5" x14ac:dyDescent="0.25">
      <c r="B58" s="16">
        <v>4308</v>
      </c>
      <c r="C58" s="26" t="s">
        <v>47</v>
      </c>
      <c r="D58" s="21">
        <f>SUM(D59:D60)</f>
        <v>383979962.26999998</v>
      </c>
    </row>
    <row r="59" spans="2:4" s="1" customFormat="1" ht="11.25" x14ac:dyDescent="0.25">
      <c r="B59" s="16">
        <v>43081</v>
      </c>
      <c r="C59" s="19" t="s">
        <v>48</v>
      </c>
      <c r="D59" s="21">
        <v>383979961.26999998</v>
      </c>
    </row>
    <row r="60" spans="2:4" s="1" customFormat="1" ht="11.25" x14ac:dyDescent="0.25">
      <c r="B60" s="16">
        <v>43082</v>
      </c>
      <c r="C60" s="19" t="s">
        <v>49</v>
      </c>
      <c r="D60" s="21">
        <v>1</v>
      </c>
    </row>
    <row r="61" spans="2:4" s="1" customFormat="1" ht="11.25" x14ac:dyDescent="0.25">
      <c r="B61" s="46">
        <v>4309</v>
      </c>
      <c r="C61" s="47" t="s">
        <v>50</v>
      </c>
      <c r="D61" s="21">
        <v>0</v>
      </c>
    </row>
    <row r="62" spans="2:4" s="5" customFormat="1" ht="11.25" x14ac:dyDescent="0.25">
      <c r="B62" s="46">
        <v>4310</v>
      </c>
      <c r="C62" s="47" t="s">
        <v>51</v>
      </c>
      <c r="D62" s="21">
        <v>0</v>
      </c>
    </row>
    <row r="63" spans="2:4" s="1" customFormat="1" ht="11.25" x14ac:dyDescent="0.25">
      <c r="B63" s="46">
        <v>4311</v>
      </c>
      <c r="C63" s="47" t="s">
        <v>52</v>
      </c>
      <c r="D63" s="21">
        <v>3758284.39</v>
      </c>
    </row>
    <row r="64" spans="2:4" s="1" customFormat="1" ht="11.25" x14ac:dyDescent="0.25">
      <c r="B64" s="16">
        <v>4312</v>
      </c>
      <c r="C64" s="27" t="s">
        <v>53</v>
      </c>
      <c r="D64" s="21">
        <f>+D65</f>
        <v>27132308.84</v>
      </c>
    </row>
    <row r="65" spans="2:4" s="1" customFormat="1" ht="11.25" x14ac:dyDescent="0.25">
      <c r="B65" s="16">
        <v>43121</v>
      </c>
      <c r="C65" s="28" t="s">
        <v>54</v>
      </c>
      <c r="D65" s="21">
        <f>+D67+D68+D66</f>
        <v>27132308.84</v>
      </c>
    </row>
    <row r="66" spans="2:4" s="1" customFormat="1" ht="11.25" x14ac:dyDescent="0.25">
      <c r="B66" s="16">
        <v>4312101</v>
      </c>
      <c r="C66" s="19" t="s">
        <v>55</v>
      </c>
      <c r="D66" s="21">
        <v>1</v>
      </c>
    </row>
    <row r="67" spans="2:4" s="1" customFormat="1" ht="11.25" x14ac:dyDescent="0.2">
      <c r="B67" s="16">
        <v>4312102</v>
      </c>
      <c r="C67" s="19" t="s">
        <v>56</v>
      </c>
      <c r="D67" s="20">
        <v>24932307.84</v>
      </c>
    </row>
    <row r="68" spans="2:4" s="1" customFormat="1" ht="11.25" x14ac:dyDescent="0.25">
      <c r="B68" s="16">
        <v>4312103</v>
      </c>
      <c r="C68" s="19" t="s">
        <v>57</v>
      </c>
      <c r="D68" s="21">
        <v>2200000</v>
      </c>
    </row>
    <row r="69" spans="2:4" s="1" customFormat="1" ht="11.25" x14ac:dyDescent="0.25">
      <c r="B69" s="16">
        <v>43122</v>
      </c>
      <c r="C69" s="19" t="s">
        <v>138</v>
      </c>
      <c r="D69" s="21">
        <v>2070713.38</v>
      </c>
    </row>
    <row r="70" spans="2:4" s="1" customFormat="1" ht="11.25" x14ac:dyDescent="0.25">
      <c r="B70" s="46">
        <v>4313</v>
      </c>
      <c r="C70" s="47" t="s">
        <v>58</v>
      </c>
      <c r="D70" s="21">
        <v>13482357.060000001</v>
      </c>
    </row>
    <row r="71" spans="2:4" s="1" customFormat="1" ht="11.25" x14ac:dyDescent="0.25">
      <c r="B71" s="46">
        <v>4314</v>
      </c>
      <c r="C71" s="47" t="s">
        <v>59</v>
      </c>
      <c r="D71" s="21">
        <v>1500000</v>
      </c>
    </row>
    <row r="72" spans="2:4" s="1" customFormat="1" ht="11.25" x14ac:dyDescent="0.25">
      <c r="B72" s="46">
        <v>4315</v>
      </c>
      <c r="C72" s="47" t="s">
        <v>60</v>
      </c>
      <c r="D72" s="21">
        <v>5300365.4400000004</v>
      </c>
    </row>
    <row r="73" spans="2:4" s="1" customFormat="1" ht="11.25" x14ac:dyDescent="0.25">
      <c r="B73" s="16">
        <v>4316</v>
      </c>
      <c r="C73" s="28" t="s">
        <v>61</v>
      </c>
      <c r="D73" s="21">
        <v>1023345.71</v>
      </c>
    </row>
    <row r="74" spans="2:4" s="1" customFormat="1" ht="22.5" x14ac:dyDescent="0.2">
      <c r="B74" s="16">
        <v>4317</v>
      </c>
      <c r="C74" s="25" t="s">
        <v>62</v>
      </c>
      <c r="D74" s="23">
        <v>355385.33</v>
      </c>
    </row>
    <row r="75" spans="2:4" s="1" customFormat="1" ht="45" x14ac:dyDescent="0.25">
      <c r="B75" s="16">
        <v>4318</v>
      </c>
      <c r="C75" s="25" t="s">
        <v>35</v>
      </c>
      <c r="D75" s="21">
        <v>1300000</v>
      </c>
    </row>
    <row r="76" spans="2:4" s="1" customFormat="1" ht="11.25" x14ac:dyDescent="0.2">
      <c r="B76" s="16">
        <v>4319</v>
      </c>
      <c r="C76" s="19" t="s">
        <v>63</v>
      </c>
      <c r="D76" s="20">
        <v>74891994.140000001</v>
      </c>
    </row>
    <row r="77" spans="2:4" s="1" customFormat="1" ht="11.25" x14ac:dyDescent="0.2">
      <c r="B77" s="16">
        <v>4320</v>
      </c>
      <c r="C77" s="19" t="s">
        <v>140</v>
      </c>
      <c r="D77" s="20">
        <v>614735.53</v>
      </c>
    </row>
    <row r="78" spans="2:4" s="1" customFormat="1" ht="11.25" x14ac:dyDescent="0.2">
      <c r="B78" s="16">
        <v>4330</v>
      </c>
      <c r="C78" s="19" t="s">
        <v>143</v>
      </c>
      <c r="D78" s="20">
        <v>1</v>
      </c>
    </row>
    <row r="79" spans="2:4" s="1" customFormat="1" ht="11.25" x14ac:dyDescent="0.25">
      <c r="B79" s="16">
        <v>440</v>
      </c>
      <c r="C79" s="29" t="s">
        <v>64</v>
      </c>
      <c r="D79" s="22">
        <v>10231275</v>
      </c>
    </row>
    <row r="80" spans="2:4" s="1" customFormat="1" ht="11.25" x14ac:dyDescent="0.25">
      <c r="B80" s="16">
        <v>4401</v>
      </c>
      <c r="C80" s="28" t="s">
        <v>141</v>
      </c>
      <c r="D80" s="21">
        <v>10231275</v>
      </c>
    </row>
    <row r="81" spans="2:52" s="1" customFormat="1" ht="11.25" x14ac:dyDescent="0.25">
      <c r="B81" s="16">
        <v>450</v>
      </c>
      <c r="C81" s="29" t="s">
        <v>115</v>
      </c>
      <c r="D81" s="21">
        <f>+D82+D85+D86+D87+D88</f>
        <v>2074589.18</v>
      </c>
    </row>
    <row r="82" spans="2:52" s="1" customFormat="1" ht="11.25" x14ac:dyDescent="0.25">
      <c r="B82" s="16">
        <v>4501</v>
      </c>
      <c r="C82" s="25" t="s">
        <v>14</v>
      </c>
      <c r="D82" s="21">
        <v>2063778.55</v>
      </c>
    </row>
    <row r="83" spans="2:52" x14ac:dyDescent="0.25">
      <c r="B83" s="16">
        <v>45011</v>
      </c>
      <c r="C83" s="25" t="s">
        <v>65</v>
      </c>
      <c r="D83" s="21">
        <v>1</v>
      </c>
    </row>
    <row r="84" spans="2:52" x14ac:dyDescent="0.2">
      <c r="B84" s="16">
        <v>45012</v>
      </c>
      <c r="C84" s="25" t="s">
        <v>66</v>
      </c>
      <c r="D84" s="20">
        <v>1</v>
      </c>
    </row>
    <row r="85" spans="2:52" x14ac:dyDescent="0.2">
      <c r="B85" s="16">
        <v>4502</v>
      </c>
      <c r="C85" s="19" t="s">
        <v>15</v>
      </c>
      <c r="D85" s="20">
        <v>2703.63</v>
      </c>
    </row>
    <row r="86" spans="2:52" x14ac:dyDescent="0.2">
      <c r="B86" s="16">
        <v>4503</v>
      </c>
      <c r="C86" s="19" t="s">
        <v>16</v>
      </c>
      <c r="D86" s="20">
        <v>372</v>
      </c>
    </row>
    <row r="87" spans="2:52" x14ac:dyDescent="0.2">
      <c r="B87" s="16">
        <v>4504</v>
      </c>
      <c r="C87" s="19" t="s">
        <v>17</v>
      </c>
      <c r="D87" s="20">
        <v>1</v>
      </c>
    </row>
    <row r="88" spans="2:52" x14ac:dyDescent="0.2">
      <c r="B88" s="16">
        <v>4505</v>
      </c>
      <c r="C88" s="19" t="s">
        <v>139</v>
      </c>
      <c r="D88" s="20">
        <v>7734</v>
      </c>
    </row>
    <row r="89" spans="2:52" s="1" customFormat="1" ht="33.75" x14ac:dyDescent="0.25">
      <c r="B89" s="16">
        <v>490</v>
      </c>
      <c r="C89" s="24" t="s">
        <v>116</v>
      </c>
      <c r="D89" s="21">
        <v>1</v>
      </c>
    </row>
    <row r="90" spans="2:52" s="1" customFormat="1" ht="11.25" x14ac:dyDescent="0.25">
      <c r="B90" s="2"/>
      <c r="C90" s="3"/>
      <c r="D90" s="4"/>
    </row>
    <row r="91" spans="2:52" s="40" customFormat="1" ht="12" x14ac:dyDescent="0.25">
      <c r="B91" s="13">
        <v>5</v>
      </c>
      <c r="C91" s="14" t="s">
        <v>67</v>
      </c>
      <c r="D91" s="15">
        <f>+D93+D104</f>
        <v>1530452.21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</row>
    <row r="92" spans="2:52" s="7" customFormat="1" ht="11.25" x14ac:dyDescent="0.25">
      <c r="B92" s="2"/>
      <c r="C92" s="6"/>
      <c r="D92" s="4"/>
    </row>
    <row r="93" spans="2:52" s="1" customFormat="1" ht="11.25" x14ac:dyDescent="0.25">
      <c r="B93" s="16">
        <v>510</v>
      </c>
      <c r="C93" s="16" t="s">
        <v>117</v>
      </c>
      <c r="D93" s="21">
        <f>+D94+D95+D98+D99+D102+D103</f>
        <v>1530451.21</v>
      </c>
    </row>
    <row r="94" spans="2:52" s="1" customFormat="1" ht="11.25" x14ac:dyDescent="0.25">
      <c r="B94" s="16">
        <v>5101</v>
      </c>
      <c r="C94" s="25" t="s">
        <v>69</v>
      </c>
      <c r="D94" s="21">
        <v>942785.21</v>
      </c>
    </row>
    <row r="95" spans="2:52" s="1" customFormat="1" ht="11.25" x14ac:dyDescent="0.25">
      <c r="B95" s="16">
        <v>5102</v>
      </c>
      <c r="C95" s="19" t="s">
        <v>70</v>
      </c>
      <c r="D95" s="21">
        <f>+D96+D97</f>
        <v>2</v>
      </c>
    </row>
    <row r="96" spans="2:52" s="1" customFormat="1" ht="11.25" x14ac:dyDescent="0.25">
      <c r="B96" s="16">
        <v>51021</v>
      </c>
      <c r="C96" s="19" t="s">
        <v>71</v>
      </c>
      <c r="D96" s="21">
        <v>1</v>
      </c>
    </row>
    <row r="97" spans="2:52" s="1" customFormat="1" ht="11.25" x14ac:dyDescent="0.25">
      <c r="B97" s="16">
        <v>51022</v>
      </c>
      <c r="C97" s="19" t="s">
        <v>72</v>
      </c>
      <c r="D97" s="21">
        <v>1</v>
      </c>
    </row>
    <row r="98" spans="2:52" s="1" customFormat="1" ht="11.25" x14ac:dyDescent="0.25">
      <c r="B98" s="16">
        <v>5103</v>
      </c>
      <c r="C98" s="25" t="s">
        <v>73</v>
      </c>
      <c r="D98" s="21">
        <v>1</v>
      </c>
    </row>
    <row r="99" spans="2:52" s="1" customFormat="1" ht="11.25" x14ac:dyDescent="0.25">
      <c r="B99" s="16">
        <v>5104</v>
      </c>
      <c r="C99" s="25" t="s">
        <v>74</v>
      </c>
      <c r="D99" s="21">
        <f>SUM(D100:D101)</f>
        <v>2</v>
      </c>
    </row>
    <row r="100" spans="2:52" s="1" customFormat="1" ht="11.25" x14ac:dyDescent="0.25">
      <c r="B100" s="16">
        <v>51041</v>
      </c>
      <c r="C100" s="25" t="s">
        <v>75</v>
      </c>
      <c r="D100" s="21">
        <v>1</v>
      </c>
    </row>
    <row r="101" spans="2:52" s="1" customFormat="1" ht="22.5" x14ac:dyDescent="0.25">
      <c r="B101" s="16">
        <v>51042</v>
      </c>
      <c r="C101" s="25" t="s">
        <v>76</v>
      </c>
      <c r="D101" s="21">
        <v>1</v>
      </c>
    </row>
    <row r="102" spans="2:52" s="1" customFormat="1" ht="22.5" x14ac:dyDescent="0.25">
      <c r="B102" s="16">
        <v>5105</v>
      </c>
      <c r="C102" s="25" t="s">
        <v>77</v>
      </c>
      <c r="D102" s="21">
        <v>1</v>
      </c>
    </row>
    <row r="103" spans="2:52" s="1" customFormat="1" ht="11.25" x14ac:dyDescent="0.25">
      <c r="B103" s="16">
        <v>5106</v>
      </c>
      <c r="C103" s="25" t="s">
        <v>111</v>
      </c>
      <c r="D103" s="21">
        <v>587660</v>
      </c>
    </row>
    <row r="104" spans="2:52" s="1" customFormat="1" ht="33.75" x14ac:dyDescent="0.25">
      <c r="B104" s="16">
        <v>590</v>
      </c>
      <c r="C104" s="24" t="s">
        <v>118</v>
      </c>
      <c r="D104" s="21">
        <v>1</v>
      </c>
    </row>
    <row r="105" spans="2:52" s="1" customFormat="1" ht="11.25" x14ac:dyDescent="0.25">
      <c r="B105" s="42"/>
      <c r="C105" s="3"/>
      <c r="D105" s="4"/>
    </row>
    <row r="106" spans="2:52" s="40" customFormat="1" ht="12" x14ac:dyDescent="0.25">
      <c r="B106" s="13">
        <v>6</v>
      </c>
      <c r="C106" s="14" t="s">
        <v>78</v>
      </c>
      <c r="D106" s="15">
        <f>+D108+D115+D122+D118</f>
        <v>30871484.350000001</v>
      </c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</row>
    <row r="107" spans="2:52" s="7" customFormat="1" ht="11.25" x14ac:dyDescent="0.25">
      <c r="B107" s="2"/>
      <c r="C107" s="6"/>
      <c r="D107" s="4"/>
    </row>
    <row r="108" spans="2:52" s="1" customFormat="1" ht="11.25" x14ac:dyDescent="0.25">
      <c r="B108" s="16">
        <v>610</v>
      </c>
      <c r="C108" s="16" t="s">
        <v>119</v>
      </c>
      <c r="D108" s="21">
        <f>SUM(D109:D114)</f>
        <v>28042396.91</v>
      </c>
    </row>
    <row r="109" spans="2:52" s="1" customFormat="1" ht="11.25" x14ac:dyDescent="0.2">
      <c r="B109" s="16">
        <v>6101</v>
      </c>
      <c r="C109" s="19" t="s">
        <v>79</v>
      </c>
      <c r="D109" s="20">
        <v>22928971.379999999</v>
      </c>
    </row>
    <row r="110" spans="2:52" s="1" customFormat="1" ht="11.25" x14ac:dyDescent="0.25">
      <c r="B110" s="16">
        <v>6102</v>
      </c>
      <c r="C110" s="19" t="s">
        <v>80</v>
      </c>
      <c r="D110" s="21">
        <v>32687.53</v>
      </c>
    </row>
    <row r="111" spans="2:52" s="1" customFormat="1" ht="11.25" x14ac:dyDescent="0.25">
      <c r="B111" s="16">
        <v>6103</v>
      </c>
      <c r="C111" s="19" t="s">
        <v>81</v>
      </c>
      <c r="D111" s="21">
        <v>1</v>
      </c>
    </row>
    <row r="112" spans="2:52" s="1" customFormat="1" ht="33.75" x14ac:dyDescent="0.25">
      <c r="B112" s="16">
        <v>6104</v>
      </c>
      <c r="C112" s="25" t="s">
        <v>82</v>
      </c>
      <c r="D112" s="21">
        <v>1</v>
      </c>
    </row>
    <row r="113" spans="2:52" s="5" customFormat="1" ht="11.25" x14ac:dyDescent="0.25">
      <c r="B113" s="16">
        <v>6105</v>
      </c>
      <c r="C113" s="19" t="s">
        <v>83</v>
      </c>
      <c r="D113" s="21">
        <v>1</v>
      </c>
    </row>
    <row r="114" spans="2:52" s="1" customFormat="1" ht="11.25" x14ac:dyDescent="0.2">
      <c r="B114" s="16">
        <v>6106</v>
      </c>
      <c r="C114" s="19" t="s">
        <v>84</v>
      </c>
      <c r="D114" s="20">
        <v>5080735</v>
      </c>
    </row>
    <row r="115" spans="2:52" s="5" customFormat="1" ht="11.25" x14ac:dyDescent="0.25">
      <c r="B115" s="16">
        <v>620</v>
      </c>
      <c r="C115" s="16" t="s">
        <v>120</v>
      </c>
      <c r="D115" s="22">
        <f>+D117+D116</f>
        <v>2566912.2800000003</v>
      </c>
    </row>
    <row r="116" spans="2:52" s="5" customFormat="1" ht="11.25" x14ac:dyDescent="0.25">
      <c r="B116" s="16">
        <v>6201</v>
      </c>
      <c r="C116" s="49" t="s">
        <v>68</v>
      </c>
      <c r="D116" s="21">
        <v>466912.28</v>
      </c>
    </row>
    <row r="117" spans="2:52" s="5" customFormat="1" ht="11.25" x14ac:dyDescent="0.25">
      <c r="B117" s="16">
        <v>6202</v>
      </c>
      <c r="C117" s="19" t="s">
        <v>85</v>
      </c>
      <c r="D117" s="21">
        <v>2100000</v>
      </c>
    </row>
    <row r="118" spans="2:52" s="5" customFormat="1" ht="11.25" x14ac:dyDescent="0.25">
      <c r="B118" s="16">
        <v>630</v>
      </c>
      <c r="C118" s="29" t="s">
        <v>121</v>
      </c>
      <c r="D118" s="22">
        <f>SUM(D119:D121)</f>
        <v>262174.15999999997</v>
      </c>
    </row>
    <row r="119" spans="2:52" s="5" customFormat="1" ht="11.25" x14ac:dyDescent="0.25">
      <c r="B119" s="16">
        <v>631</v>
      </c>
      <c r="C119" s="25" t="s">
        <v>14</v>
      </c>
      <c r="D119" s="21">
        <v>254008.53</v>
      </c>
    </row>
    <row r="120" spans="2:52" s="5" customFormat="1" ht="11.25" x14ac:dyDescent="0.25">
      <c r="B120" s="16">
        <v>632</v>
      </c>
      <c r="C120" s="19" t="s">
        <v>15</v>
      </c>
      <c r="D120" s="21">
        <v>1</v>
      </c>
    </row>
    <row r="121" spans="2:52" s="5" customFormat="1" ht="11.25" x14ac:dyDescent="0.25">
      <c r="B121" s="16">
        <v>633</v>
      </c>
      <c r="C121" s="19" t="s">
        <v>16</v>
      </c>
      <c r="D121" s="21">
        <v>8164.63</v>
      </c>
    </row>
    <row r="122" spans="2:52" s="1" customFormat="1" ht="33.75" x14ac:dyDescent="0.25">
      <c r="B122" s="16">
        <v>690</v>
      </c>
      <c r="C122" s="24" t="s">
        <v>122</v>
      </c>
      <c r="D122" s="21">
        <v>1</v>
      </c>
    </row>
    <row r="123" spans="2:52" s="1" customFormat="1" ht="11.25" x14ac:dyDescent="0.25">
      <c r="B123" s="2"/>
      <c r="C123" s="3"/>
      <c r="D123" s="4"/>
    </row>
    <row r="124" spans="2:52" s="40" customFormat="1" ht="33.75" x14ac:dyDescent="0.25">
      <c r="B124" s="13">
        <v>8</v>
      </c>
      <c r="C124" s="43" t="s">
        <v>123</v>
      </c>
      <c r="D124" s="15">
        <f>SUM(D126,D137,D141,D151,D155)</f>
        <v>859137172</v>
      </c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</row>
    <row r="125" spans="2:52" s="7" customFormat="1" ht="11.25" x14ac:dyDescent="0.25">
      <c r="B125" s="2"/>
      <c r="C125" s="6"/>
      <c r="D125" s="4"/>
    </row>
    <row r="126" spans="2:52" s="1" customFormat="1" ht="11.25" x14ac:dyDescent="0.25">
      <c r="B126" s="16">
        <v>810</v>
      </c>
      <c r="C126" s="16" t="s">
        <v>86</v>
      </c>
      <c r="D126" s="22">
        <f>SUM(D127:D136)</f>
        <v>552560087</v>
      </c>
    </row>
    <row r="127" spans="2:52" s="1" customFormat="1" ht="11.25" x14ac:dyDescent="0.25">
      <c r="B127" s="16">
        <v>8101</v>
      </c>
      <c r="C127" s="19" t="s">
        <v>87</v>
      </c>
      <c r="D127" s="21">
        <v>330793565</v>
      </c>
    </row>
    <row r="128" spans="2:52" s="1" customFormat="1" ht="11.25" x14ac:dyDescent="0.25">
      <c r="B128" s="16">
        <v>8102</v>
      </c>
      <c r="C128" s="19" t="s">
        <v>88</v>
      </c>
      <c r="D128" s="21">
        <v>20753107</v>
      </c>
    </row>
    <row r="129" spans="2:48" s="1" customFormat="1" ht="11.25" x14ac:dyDescent="0.25">
      <c r="B129" s="16">
        <v>8103</v>
      </c>
      <c r="C129" s="19" t="s">
        <v>89</v>
      </c>
      <c r="D129" s="21">
        <v>131128525</v>
      </c>
    </row>
    <row r="130" spans="2:48" s="9" customFormat="1" ht="11.25" x14ac:dyDescent="0.2">
      <c r="B130" s="16">
        <v>8104</v>
      </c>
      <c r="C130" s="19" t="s">
        <v>91</v>
      </c>
      <c r="D130" s="21">
        <v>7863294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2:48" s="9" customFormat="1" ht="22.5" x14ac:dyDescent="0.2">
      <c r="B131" s="16">
        <v>8105</v>
      </c>
      <c r="C131" s="25" t="s">
        <v>92</v>
      </c>
      <c r="D131" s="21">
        <v>13060807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</row>
    <row r="132" spans="2:48" s="1" customFormat="1" ht="11.25" x14ac:dyDescent="0.25">
      <c r="B132" s="16">
        <v>8106</v>
      </c>
      <c r="C132" s="19" t="s">
        <v>94</v>
      </c>
      <c r="D132" s="21">
        <v>3325536</v>
      </c>
    </row>
    <row r="133" spans="2:48" s="1" customFormat="1" ht="11.25" x14ac:dyDescent="0.25">
      <c r="B133" s="16">
        <v>81010</v>
      </c>
      <c r="C133" s="19" t="s">
        <v>96</v>
      </c>
      <c r="D133" s="21">
        <v>1</v>
      </c>
    </row>
    <row r="134" spans="2:48" s="1" customFormat="1" ht="11.25" x14ac:dyDescent="0.25">
      <c r="B134" s="16">
        <v>81011</v>
      </c>
      <c r="C134" s="19" t="s">
        <v>97</v>
      </c>
      <c r="D134" s="21">
        <v>45445097</v>
      </c>
    </row>
    <row r="135" spans="2:48" s="1" customFormat="1" ht="11.25" x14ac:dyDescent="0.25">
      <c r="B135" s="16">
        <v>81013</v>
      </c>
      <c r="C135" s="19" t="s">
        <v>137</v>
      </c>
      <c r="D135" s="21">
        <v>190154</v>
      </c>
    </row>
    <row r="136" spans="2:48" s="1" customFormat="1" ht="11.25" x14ac:dyDescent="0.25">
      <c r="B136" s="16">
        <v>81014</v>
      </c>
      <c r="C136" s="19" t="s">
        <v>71</v>
      </c>
      <c r="D136" s="21">
        <v>1</v>
      </c>
    </row>
    <row r="137" spans="2:48" x14ac:dyDescent="0.25">
      <c r="B137" s="16">
        <v>820</v>
      </c>
      <c r="C137" s="16" t="s">
        <v>98</v>
      </c>
      <c r="D137" s="22">
        <f>+D138</f>
        <v>301719972</v>
      </c>
    </row>
    <row r="138" spans="2:48" x14ac:dyDescent="0.25">
      <c r="B138" s="16">
        <v>8201</v>
      </c>
      <c r="C138" s="19" t="s">
        <v>99</v>
      </c>
      <c r="D138" s="21">
        <v>301719972</v>
      </c>
    </row>
    <row r="139" spans="2:48" ht="22.5" x14ac:dyDescent="0.25">
      <c r="B139" s="30">
        <v>82011</v>
      </c>
      <c r="C139" s="25" t="s">
        <v>100</v>
      </c>
      <c r="D139" s="21">
        <v>249784727</v>
      </c>
    </row>
    <row r="140" spans="2:48" ht="22.5" x14ac:dyDescent="0.25">
      <c r="B140" s="30">
        <v>82012</v>
      </c>
      <c r="C140" s="25" t="s">
        <v>101</v>
      </c>
      <c r="D140" s="21">
        <v>51935245</v>
      </c>
    </row>
    <row r="141" spans="2:48" x14ac:dyDescent="0.25">
      <c r="B141" s="16">
        <v>830</v>
      </c>
      <c r="C141" s="16" t="s">
        <v>102</v>
      </c>
      <c r="D141" s="22">
        <f>SUM(D142:D146)</f>
        <v>8</v>
      </c>
    </row>
    <row r="142" spans="2:48" x14ac:dyDescent="0.25">
      <c r="B142" s="16">
        <v>8301</v>
      </c>
      <c r="C142" s="31" t="s">
        <v>103</v>
      </c>
      <c r="D142" s="21">
        <v>1</v>
      </c>
    </row>
    <row r="143" spans="2:48" x14ac:dyDescent="0.25">
      <c r="B143" s="16">
        <v>8302</v>
      </c>
      <c r="C143" s="31" t="s">
        <v>104</v>
      </c>
      <c r="D143" s="21">
        <v>1</v>
      </c>
    </row>
    <row r="144" spans="2:48" x14ac:dyDescent="0.25">
      <c r="B144" s="16">
        <v>8303</v>
      </c>
      <c r="C144" s="31" t="s">
        <v>105</v>
      </c>
      <c r="D144" s="21">
        <v>1</v>
      </c>
    </row>
    <row r="145" spans="2:52" x14ac:dyDescent="0.25">
      <c r="B145" s="16">
        <v>8304</v>
      </c>
      <c r="C145" s="31" t="s">
        <v>106</v>
      </c>
      <c r="D145" s="21">
        <v>1</v>
      </c>
    </row>
    <row r="146" spans="2:52" x14ac:dyDescent="0.25">
      <c r="B146" s="16">
        <v>8310</v>
      </c>
      <c r="C146" s="16" t="s">
        <v>107</v>
      </c>
      <c r="D146" s="22">
        <f>SUM(D147:D150)</f>
        <v>4</v>
      </c>
    </row>
    <row r="147" spans="2:52" x14ac:dyDescent="0.25">
      <c r="B147" s="16">
        <v>83101</v>
      </c>
      <c r="C147" s="31" t="s">
        <v>133</v>
      </c>
      <c r="D147" s="21">
        <v>1</v>
      </c>
    </row>
    <row r="148" spans="2:52" x14ac:dyDescent="0.25">
      <c r="B148" s="16">
        <v>83102</v>
      </c>
      <c r="C148" s="31" t="s">
        <v>135</v>
      </c>
      <c r="D148" s="21">
        <v>1</v>
      </c>
    </row>
    <row r="149" spans="2:52" x14ac:dyDescent="0.25">
      <c r="B149" s="16">
        <v>83103</v>
      </c>
      <c r="C149" s="31" t="s">
        <v>136</v>
      </c>
      <c r="D149" s="21">
        <v>1</v>
      </c>
    </row>
    <row r="150" spans="2:52" x14ac:dyDescent="0.25">
      <c r="B150" s="30">
        <v>83104</v>
      </c>
      <c r="C150" s="32" t="s">
        <v>108</v>
      </c>
      <c r="D150" s="21">
        <v>1</v>
      </c>
    </row>
    <row r="151" spans="2:52" x14ac:dyDescent="0.25">
      <c r="B151" s="16">
        <v>840</v>
      </c>
      <c r="C151" s="16" t="s">
        <v>124</v>
      </c>
      <c r="D151" s="21">
        <f>SUM(D152:D154)</f>
        <v>4857105</v>
      </c>
    </row>
    <row r="152" spans="2:52" s="1" customFormat="1" ht="11.25" x14ac:dyDescent="0.25">
      <c r="B152" s="16">
        <v>8401</v>
      </c>
      <c r="C152" s="19" t="s">
        <v>93</v>
      </c>
      <c r="D152" s="21">
        <v>4048398</v>
      </c>
    </row>
    <row r="153" spans="2:52" s="1" customFormat="1" ht="11.25" x14ac:dyDescent="0.25">
      <c r="B153" s="16">
        <v>8402</v>
      </c>
      <c r="C153" s="19" t="s">
        <v>95</v>
      </c>
      <c r="D153" s="21">
        <v>794359</v>
      </c>
    </row>
    <row r="154" spans="2:52" s="9" customFormat="1" ht="11.25" x14ac:dyDescent="0.2">
      <c r="B154" s="16">
        <v>8403</v>
      </c>
      <c r="C154" s="19" t="s">
        <v>90</v>
      </c>
      <c r="D154" s="21">
        <v>14348</v>
      </c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</row>
    <row r="155" spans="2:52" x14ac:dyDescent="0.25">
      <c r="B155" s="16">
        <v>850</v>
      </c>
      <c r="C155" s="16" t="s">
        <v>125</v>
      </c>
      <c r="D155" s="21">
        <v>0</v>
      </c>
    </row>
    <row r="156" spans="2:52" ht="22.5" x14ac:dyDescent="0.25">
      <c r="B156" s="16">
        <v>8501</v>
      </c>
      <c r="C156" s="44" t="s">
        <v>129</v>
      </c>
      <c r="D156" s="21">
        <v>0</v>
      </c>
    </row>
    <row r="157" spans="2:52" x14ac:dyDescent="0.25">
      <c r="B157" s="16"/>
      <c r="C157" s="31"/>
      <c r="D157" s="21"/>
    </row>
    <row r="158" spans="2:52" s="1" customFormat="1" ht="11.25" x14ac:dyDescent="0.25">
      <c r="B158" s="2"/>
      <c r="C158" s="3"/>
      <c r="D158" s="4"/>
    </row>
    <row r="159" spans="2:52" s="40" customFormat="1" ht="12" x14ac:dyDescent="0.25">
      <c r="B159" s="13">
        <v>0</v>
      </c>
      <c r="C159" s="14" t="s">
        <v>126</v>
      </c>
      <c r="D159" s="15">
        <f>SUM(D161)</f>
        <v>50000000</v>
      </c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  <c r="AW159" s="39"/>
      <c r="AX159" s="39"/>
      <c r="AY159" s="39"/>
      <c r="AZ159" s="39"/>
    </row>
    <row r="160" spans="2:52" s="7" customFormat="1" ht="11.25" x14ac:dyDescent="0.25">
      <c r="B160" s="2"/>
      <c r="C160" s="6"/>
      <c r="D160" s="4"/>
    </row>
    <row r="161" spans="2:4" x14ac:dyDescent="0.25">
      <c r="B161" s="33" t="s">
        <v>130</v>
      </c>
      <c r="C161" s="16" t="s">
        <v>127</v>
      </c>
      <c r="D161" s="21">
        <f>SUM(D162)</f>
        <v>50000000</v>
      </c>
    </row>
    <row r="162" spans="2:4" ht="45" x14ac:dyDescent="0.25">
      <c r="B162" s="34" t="s">
        <v>131</v>
      </c>
      <c r="C162" s="25" t="s">
        <v>128</v>
      </c>
      <c r="D162" s="21">
        <v>50000000</v>
      </c>
    </row>
    <row r="163" spans="2:4" x14ac:dyDescent="0.25">
      <c r="B163" s="1"/>
      <c r="C163" s="1"/>
      <c r="D163" s="1"/>
    </row>
    <row r="164" spans="2:4" s="1" customFormat="1" ht="11.25" x14ac:dyDescent="0.25">
      <c r="B164" s="56" t="s">
        <v>109</v>
      </c>
      <c r="C164" s="56"/>
      <c r="D164" s="35">
        <f>SUM(D159,D124,D106,D91,D40,D28,D6)</f>
        <v>1696141106.5699999</v>
      </c>
    </row>
    <row r="165" spans="2:4" s="1" customFormat="1" ht="11.25" x14ac:dyDescent="0.25">
      <c r="B165" s="10"/>
    </row>
    <row r="166" spans="2:4" x14ac:dyDescent="0.25">
      <c r="B166" s="1"/>
      <c r="C166" s="1"/>
      <c r="D166" s="1"/>
    </row>
    <row r="167" spans="2:4" x14ac:dyDescent="0.25">
      <c r="B167" s="48"/>
      <c r="C167" s="1" t="s">
        <v>132</v>
      </c>
      <c r="D167" s="1"/>
    </row>
    <row r="168" spans="2:4" x14ac:dyDescent="0.25">
      <c r="B168" s="1"/>
      <c r="C168" s="1"/>
      <c r="D168" s="1"/>
    </row>
    <row r="169" spans="2:4" x14ac:dyDescent="0.25">
      <c r="B169" s="1"/>
      <c r="C169" s="1"/>
      <c r="D169" s="1"/>
    </row>
    <row r="170" spans="2:4" x14ac:dyDescent="0.25">
      <c r="B170" s="1"/>
      <c r="C170" s="1"/>
      <c r="D170" s="1"/>
    </row>
    <row r="171" spans="2:4" x14ac:dyDescent="0.25">
      <c r="B171" s="1"/>
      <c r="C171" s="1"/>
      <c r="D171" s="1"/>
    </row>
    <row r="172" spans="2:4" x14ac:dyDescent="0.25">
      <c r="B172" s="1"/>
      <c r="C172" s="1"/>
    </row>
    <row r="173" spans="2:4" x14ac:dyDescent="0.25">
      <c r="B173" s="1"/>
      <c r="C173" s="1"/>
    </row>
    <row r="174" spans="2:4" x14ac:dyDescent="0.25">
      <c r="B174" s="1"/>
      <c r="C174" s="1"/>
    </row>
    <row r="175" spans="2:4" x14ac:dyDescent="0.25">
      <c r="B175" s="1"/>
      <c r="C175" s="1"/>
    </row>
    <row r="176" spans="2:4" x14ac:dyDescent="0.25">
      <c r="B176" s="1"/>
      <c r="C176" s="1"/>
    </row>
    <row r="177" spans="2:3" x14ac:dyDescent="0.25">
      <c r="B177" s="1"/>
      <c r="C177" s="1"/>
    </row>
    <row r="178" spans="2:3" x14ac:dyDescent="0.25">
      <c r="B178" s="1"/>
      <c r="C178" s="1"/>
    </row>
    <row r="179" spans="2:3" x14ac:dyDescent="0.25">
      <c r="B179" s="1"/>
      <c r="C179" s="1"/>
    </row>
    <row r="180" spans="2:3" x14ac:dyDescent="0.25">
      <c r="B180" s="1"/>
      <c r="C180" s="1"/>
    </row>
    <row r="181" spans="2:3" x14ac:dyDescent="0.25">
      <c r="B181" s="1"/>
      <c r="C181" s="1"/>
    </row>
    <row r="182" spans="2:3" x14ac:dyDescent="0.25">
      <c r="B182" s="1"/>
      <c r="C182" s="1"/>
    </row>
    <row r="183" spans="2:3" x14ac:dyDescent="0.25">
      <c r="B183" s="1"/>
      <c r="C183" s="1"/>
    </row>
    <row r="184" spans="2:3" x14ac:dyDescent="0.25">
      <c r="B184" s="1"/>
      <c r="C184" s="1"/>
    </row>
    <row r="185" spans="2:3" x14ac:dyDescent="0.25">
      <c r="B185" s="1"/>
      <c r="C185" s="1"/>
    </row>
    <row r="186" spans="2:3" x14ac:dyDescent="0.25">
      <c r="B186" s="1"/>
      <c r="C186" s="1"/>
    </row>
    <row r="187" spans="2:3" x14ac:dyDescent="0.25">
      <c r="B187" s="1"/>
      <c r="C187" s="1"/>
    </row>
    <row r="188" spans="2:3" x14ac:dyDescent="0.25">
      <c r="B188" s="1"/>
      <c r="C188" s="1"/>
    </row>
    <row r="189" spans="2:3" x14ac:dyDescent="0.25">
      <c r="B189" s="1"/>
      <c r="C189" s="1"/>
    </row>
  </sheetData>
  <protectedRanges>
    <protectedRange sqref="D28:D29 D25" name="Rango2"/>
    <protectedRange sqref="D13:D18" name="Rango1_1"/>
    <protectedRange sqref="D21:D24" name="Rango2_1"/>
    <protectedRange sqref="D26:D27" name="Rango2_2"/>
    <protectedRange sqref="D30:D37" name="Rango2_3"/>
  </protectedRanges>
  <mergeCells count="3">
    <mergeCell ref="B1:D1"/>
    <mergeCell ref="B2:D2"/>
    <mergeCell ref="B164:C164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Juanita Campos Chavez</dc:creator>
  <cp:lastModifiedBy>Caja General</cp:lastModifiedBy>
  <cp:lastPrinted>2021-10-22T17:59:44Z</cp:lastPrinted>
  <dcterms:created xsi:type="dcterms:W3CDTF">2017-09-18T17:11:05Z</dcterms:created>
  <dcterms:modified xsi:type="dcterms:W3CDTF">2021-10-28T15:05:43Z</dcterms:modified>
</cp:coreProperties>
</file>